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814"/>
  </bookViews>
  <sheets>
    <sheet name="2024年汇总表" sheetId="10" r:id="rId1"/>
    <sheet name="2023-2024-2教学工作量" sheetId="14" r:id="rId2"/>
    <sheet name="2023-2024-2其他工作量" sheetId="15" r:id="rId3"/>
    <sheet name="期末线下监考" sheetId="18" r:id="rId4"/>
    <sheet name="期末出卷阅卷工作量" sheetId="19" r:id="rId5"/>
    <sheet name="毕业设计" sheetId="20" r:id="rId6"/>
    <sheet name="2021籍前补考课时" sheetId="21" r:id="rId7"/>
    <sheet name="期末补考课时" sheetId="22" r:id="rId8"/>
    <sheet name="Sheet2" sheetId="2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T4" authorId="0">
      <text>
        <r>
          <rPr>
            <sz val="9"/>
            <rFont val="宋体"/>
            <charset val="134"/>
          </rPr>
          <t>教学工作量=小计1+小计2</t>
        </r>
      </text>
    </comment>
    <comment ref="I5" authorId="0">
      <text>
        <r>
          <rPr>
            <sz val="9"/>
            <rFont val="宋体"/>
            <charset val="134"/>
          </rPr>
          <t xml:space="preserve">当P≤45时，       K1=1；(P为学生人数)
当45＜P＜90时，K1=1+0.5*(P/45-1) 
当P≥90时，       K1=1.5+0.2*(P/45-2) </t>
        </r>
      </text>
    </comment>
    <comment ref="J5" authorId="0">
      <text>
        <r>
          <rPr>
            <sz val="9"/>
            <rFont val="宋体"/>
            <charset val="134"/>
          </rPr>
          <t xml:space="preserve">重复课：K2=0.8
普通课：K2=1.0
</t>
        </r>
      </text>
    </comment>
    <comment ref="K5" authorId="0">
      <text>
        <r>
          <rPr>
            <sz val="9"/>
            <rFont val="宋体"/>
            <charset val="134"/>
          </rPr>
          <t>工作量=实际课时*规模系数*课型系数</t>
        </r>
      </text>
    </comment>
    <comment ref="M5" authorId="0">
      <text>
        <r>
          <rPr>
            <sz val="9"/>
            <rFont val="宋体"/>
            <charset val="134"/>
          </rPr>
          <t>指共同指导同一的实践项目的教师人数。</t>
        </r>
      </text>
    </comment>
    <comment ref="N5" authorId="0">
      <text>
        <r>
          <rPr>
            <sz val="9"/>
            <rFont val="宋体"/>
            <charset val="134"/>
          </rPr>
          <t xml:space="preserve">类型1：指导校内阶段实训、课程设计
类型2：全程指导校外实践（含社会调查、写生、采风等）
</t>
        </r>
      </text>
    </comment>
    <comment ref="R5" authorId="0">
      <text>
        <r>
          <rPr>
            <sz val="9"/>
            <rFont val="宋体"/>
            <charset val="134"/>
          </rPr>
          <t>根据类型设定修正系数
类型1：K3=0.40
类型2：K3=0.26</t>
        </r>
      </text>
    </comment>
    <comment ref="S5" authorId="0">
      <text>
        <r>
          <rPr>
            <sz val="9"/>
            <rFont val="宋体"/>
            <charset val="134"/>
          </rPr>
          <t>工作量=K*学生数*周数/教师人数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C4" authorId="0">
      <text>
        <r>
          <rPr>
            <sz val="9"/>
            <rFont val="宋体"/>
            <charset val="134"/>
          </rPr>
          <t>工作项目一般包括：指导毕业设计、毕业答辩、出卷、阅卷、监考等。其他项目按相关规定执行。</t>
        </r>
      </text>
    </comment>
    <comment ref="I4" authorId="0">
      <text>
        <r>
          <rPr>
            <sz val="9"/>
            <rFont val="宋体"/>
            <charset val="134"/>
          </rPr>
          <t>出试卷（AB卷）：2课时/套
阅卷：2课时/自然班
监考：1课时/场
指导毕业设计：6课时/生
毕业答辩：3课时/生</t>
        </r>
      </text>
    </comment>
  </commentList>
</comments>
</file>

<file path=xl/sharedStrings.xml><?xml version="1.0" encoding="utf-8"?>
<sst xmlns="http://schemas.openxmlformats.org/spreadsheetml/2006/main" count="3761" uniqueCount="614">
  <si>
    <t>盐城工业职业技术学院
2024年度教师工作量汇总表</t>
  </si>
  <si>
    <t>院（系、中心）：药品与健康学院    填表人：赵斯梅 填表日期：2024年6月10日</t>
  </si>
  <si>
    <t>此表用于教师工作量汇总统计。请依据“教学工作量”和“其他工作量”2张分表统计，一律采用公式计算。</t>
  </si>
  <si>
    <t>工号</t>
  </si>
  <si>
    <t>姓名</t>
  </si>
  <si>
    <t>2023-2024-2</t>
  </si>
  <si>
    <t>2024-2025-1</t>
  </si>
  <si>
    <t>总计</t>
  </si>
  <si>
    <t>备注</t>
  </si>
  <si>
    <t>学年应完成课时数</t>
  </si>
  <si>
    <t>教学
工作量</t>
  </si>
  <si>
    <t>指导毕业设计</t>
  </si>
  <si>
    <t>毕业答辩</t>
  </si>
  <si>
    <t>其他
工作量</t>
  </si>
  <si>
    <t>应完成课时数</t>
  </si>
  <si>
    <t>刘德驹</t>
  </si>
  <si>
    <t>院长                   院督导</t>
  </si>
  <si>
    <t>张宝明</t>
  </si>
  <si>
    <t>教学院长</t>
  </si>
  <si>
    <t>李亮</t>
  </si>
  <si>
    <t>副书记</t>
  </si>
  <si>
    <t>项东升</t>
  </si>
  <si>
    <t xml:space="preserve">校督导、             药品生产技术专业负责人 </t>
  </si>
  <si>
    <t>开启余</t>
  </si>
  <si>
    <t>56周岁以上</t>
  </si>
  <si>
    <t>王岚</t>
  </si>
  <si>
    <t xml:space="preserve">药品经营管理专业带头人、 办公室主任  </t>
  </si>
  <si>
    <t>朱露山</t>
  </si>
  <si>
    <t>周秀芹</t>
  </si>
  <si>
    <t>顾东雅</t>
  </si>
  <si>
    <t>赵斯梅</t>
  </si>
  <si>
    <t>院教学科研办公室主任</t>
  </si>
  <si>
    <t>王记莲</t>
  </si>
  <si>
    <t>宋春元</t>
  </si>
  <si>
    <t>申宏丹</t>
  </si>
  <si>
    <t>药物制剂技术专业负责人</t>
  </si>
  <si>
    <t>程卫华</t>
  </si>
  <si>
    <t>金绍娣</t>
  </si>
  <si>
    <t>仓金顺</t>
  </si>
  <si>
    <t>校督导</t>
  </si>
  <si>
    <t>封怀兵</t>
  </si>
  <si>
    <t>陈健</t>
  </si>
  <si>
    <t>许雪儿</t>
  </si>
  <si>
    <t>冯露露</t>
  </si>
  <si>
    <t>刘磊</t>
  </si>
  <si>
    <t>实训室主任</t>
  </si>
  <si>
    <t>杨柳</t>
  </si>
  <si>
    <t>董威辰</t>
  </si>
  <si>
    <t>读博</t>
  </si>
  <si>
    <t>沈玉叶</t>
  </si>
  <si>
    <t>肖苏慧</t>
  </si>
  <si>
    <t>郝文星</t>
  </si>
  <si>
    <t>王煜</t>
  </si>
  <si>
    <t>顾晨露</t>
  </si>
  <si>
    <t>田佳莹</t>
  </si>
  <si>
    <t>王靖秋</t>
  </si>
  <si>
    <t>谢鹏</t>
  </si>
  <si>
    <t>郑楷文</t>
  </si>
  <si>
    <t>朱泳兴</t>
  </si>
  <si>
    <t>实验员</t>
  </si>
  <si>
    <t>林碧琦</t>
  </si>
  <si>
    <t>辅导员</t>
  </si>
  <si>
    <t>郑童</t>
  </si>
  <si>
    <t>张子鹏</t>
  </si>
  <si>
    <t>李媛</t>
  </si>
  <si>
    <t>马彦宁</t>
  </si>
  <si>
    <t>李志威</t>
  </si>
  <si>
    <t>宋函涵</t>
  </si>
  <si>
    <t>朱驯</t>
  </si>
  <si>
    <t>科研处</t>
  </si>
  <si>
    <t>孙开进</t>
  </si>
  <si>
    <t>工会</t>
  </si>
  <si>
    <t>王洛涛</t>
  </si>
  <si>
    <t>纺织学院</t>
  </si>
  <si>
    <t>李明</t>
  </si>
  <si>
    <t>智能学院</t>
  </si>
  <si>
    <t>盐城工业职业技术学院 2023-2024学年第二学期教师教学工作量统计表</t>
  </si>
  <si>
    <t>院（系、中心）：</t>
  </si>
  <si>
    <t>药品与健康学院</t>
  </si>
  <si>
    <t>填表人：</t>
  </si>
  <si>
    <t>月</t>
  </si>
  <si>
    <t>日</t>
  </si>
  <si>
    <t>此表用于核定教师课堂教学与培养计划中规定的实践教学课时。填表时必须严格填写实际课时和相关系数（见标题栏内批注），不得自行增加或减少数据项目，数据统计一律采用公式计算。</t>
  </si>
  <si>
    <t>课堂教学</t>
  </si>
  <si>
    <t>实践教学</t>
  </si>
  <si>
    <t>课程
名称</t>
  </si>
  <si>
    <t>计划
课时</t>
  </si>
  <si>
    <t>班级</t>
  </si>
  <si>
    <t>学生
人数</t>
  </si>
  <si>
    <t>周
课时/上课周数</t>
  </si>
  <si>
    <t>实际
课时</t>
  </si>
  <si>
    <t>规模
系数</t>
  </si>
  <si>
    <t>课型
系数</t>
  </si>
  <si>
    <t>小计1</t>
  </si>
  <si>
    <t>项目</t>
  </si>
  <si>
    <t>教师
人数</t>
  </si>
  <si>
    <t>类型</t>
  </si>
  <si>
    <t>实践
班级</t>
  </si>
  <si>
    <t>周
数</t>
  </si>
  <si>
    <t>修正
系数</t>
  </si>
  <si>
    <t>小计2</t>
  </si>
  <si>
    <t>大学生就业创业指导</t>
  </si>
  <si>
    <t>药品生产2211(32),药品生产2212(35),药物制剂2211(27),药品经营2211(52),药品质量2211(28)</t>
  </si>
  <si>
    <t>2/8</t>
  </si>
  <si>
    <t>营养与健康</t>
  </si>
  <si>
    <t>药品经营2211(52)</t>
  </si>
  <si>
    <t>2/16</t>
  </si>
  <si>
    <t>药用基础化学Ⅱ</t>
  </si>
  <si>
    <t>药剂2312(34)</t>
  </si>
  <si>
    <t>4/16</t>
  </si>
  <si>
    <t>生物化学</t>
  </si>
  <si>
    <t>药品生产2313(40)</t>
  </si>
  <si>
    <t>药用分析化学Ⅰ</t>
  </si>
  <si>
    <t>药质2313(32)</t>
  </si>
  <si>
    <t>化学检验员（中高级）技能训练与考核</t>
  </si>
  <si>
    <t>实践</t>
  </si>
  <si>
    <t>药品生产2311(39)</t>
  </si>
  <si>
    <t>药品生产2312(41)</t>
  </si>
  <si>
    <t>连锁药店运营管理</t>
  </si>
  <si>
    <t>3/16</t>
  </si>
  <si>
    <t>药品经营管理虚拟仿真实训</t>
  </si>
  <si>
    <t>医药企业管理</t>
  </si>
  <si>
    <t>药品储存与养护</t>
  </si>
  <si>
    <t>药品质量2211(28)</t>
  </si>
  <si>
    <t>药质2311(36)</t>
  </si>
  <si>
    <t>药品生产2331(44)</t>
  </si>
  <si>
    <t>药质2312(34)</t>
  </si>
  <si>
    <t>中医药学概论</t>
  </si>
  <si>
    <t>药品经营2311(36),药品经营2312(37)</t>
  </si>
  <si>
    <t>中药鉴定技术</t>
  </si>
  <si>
    <t>医药信息检索</t>
  </si>
  <si>
    <t>药品生产2211(32),药品生产2212(35),药物制剂2211(27)</t>
  </si>
  <si>
    <t>制药专业英语</t>
  </si>
  <si>
    <t>药品生产2211(32),药品生产2212(35)</t>
  </si>
  <si>
    <t>药物制剂技术</t>
  </si>
  <si>
    <t>天然药物化学</t>
  </si>
  <si>
    <t>药品生产2211(32)</t>
  </si>
  <si>
    <t>药品生产2212(35)</t>
  </si>
  <si>
    <t>药品生产2311(39),药品生产2312(41)</t>
  </si>
  <si>
    <t>化工安全技术</t>
  </si>
  <si>
    <t>制药车间工艺设备设计与安装</t>
  </si>
  <si>
    <t>制药单元操作技术Ⅱ</t>
  </si>
  <si>
    <t>药物化学</t>
  </si>
  <si>
    <t>药物分析技术</t>
  </si>
  <si>
    <t>药物制剂2211(27)</t>
  </si>
  <si>
    <t>DCS识用与操作</t>
  </si>
  <si>
    <t>中药制剂检测技术</t>
  </si>
  <si>
    <t>5/13</t>
  </si>
  <si>
    <t>药品检测综合实训</t>
  </si>
  <si>
    <t>中药制剂技术</t>
  </si>
  <si>
    <t>药品质量2211(28),药品生产2212(35)</t>
  </si>
  <si>
    <t>药品安全生产技术</t>
  </si>
  <si>
    <t>医药电子商务</t>
  </si>
  <si>
    <t>医用电子商务实训</t>
  </si>
  <si>
    <t>医药进出口业务</t>
  </si>
  <si>
    <t>药品经营2311(36)</t>
  </si>
  <si>
    <t>制剂设备单元操作训练</t>
  </si>
  <si>
    <t>药品经营2312(37)</t>
  </si>
  <si>
    <t>药剂2311(34)</t>
  </si>
  <si>
    <t>药品经营质量管理</t>
  </si>
  <si>
    <t>药品经营质量管理（GSP）实训</t>
  </si>
  <si>
    <t>GMP实务</t>
  </si>
  <si>
    <t>学前教育研究方法</t>
  </si>
  <si>
    <t>幼管2233(42),幼管2232(43)</t>
  </si>
  <si>
    <t>幼管2234(41),幼管2235(40)</t>
  </si>
  <si>
    <t>婴幼儿生活护理技术</t>
  </si>
  <si>
    <t>幼管2238(42),幼管2239(54)</t>
  </si>
  <si>
    <t>婴幼儿音乐3</t>
  </si>
  <si>
    <t>幼管2211(28)</t>
  </si>
  <si>
    <t>幼管2231(42)</t>
  </si>
  <si>
    <t>幼管2232(43)</t>
  </si>
  <si>
    <t>幼管2233(42)</t>
  </si>
  <si>
    <t>幼管2234(41)</t>
  </si>
  <si>
    <t>幼管2235(40)</t>
  </si>
  <si>
    <t>幼管2236(43)</t>
  </si>
  <si>
    <t>幼管2237(41)</t>
  </si>
  <si>
    <t>幼管2238(42)</t>
  </si>
  <si>
    <t>幼管2239(54)</t>
  </si>
  <si>
    <t>艺术欣赏</t>
  </si>
  <si>
    <t>药品生产2331(44),药品生产2313(40),药品生产2312(41),药品生产2311(39),药品经营2312(37),药品经营2311(36)</t>
  </si>
  <si>
    <t>幼管2332(32),幼管2331(32),幼管2313(30),幼管2312(28),幼管2311(24)</t>
  </si>
  <si>
    <t>幼管2211(28),幼管2231(42)</t>
  </si>
  <si>
    <t>幼管2237(41),幼管2236(43)</t>
  </si>
  <si>
    <t>婴幼儿环境规划与运用</t>
  </si>
  <si>
    <t>婴幼儿游戏与活动设计</t>
  </si>
  <si>
    <t>蒙台梭利教学法</t>
  </si>
  <si>
    <t>婴幼儿家庭教育</t>
  </si>
  <si>
    <t>幼儿园课程</t>
  </si>
  <si>
    <t>幼管2311(24),幼管2313(30),幼管2312(28)</t>
  </si>
  <si>
    <t>幼管2332(32),幼管2331(32)</t>
  </si>
  <si>
    <t>4/12</t>
  </si>
  <si>
    <t>药物制剂技术技能训练</t>
  </si>
  <si>
    <t>药理学</t>
  </si>
  <si>
    <t>婴幼儿音乐1</t>
  </si>
  <si>
    <t>幼管2313(30)</t>
  </si>
  <si>
    <t>幼管2331(32)</t>
  </si>
  <si>
    <t>幼管2332(32)</t>
  </si>
  <si>
    <t>幼管2311(24),幼管2312(28)</t>
  </si>
  <si>
    <t>婴幼儿舞蹈1</t>
  </si>
  <si>
    <t>幼管2311(24)</t>
  </si>
  <si>
    <t>幼管2312(28)</t>
  </si>
  <si>
    <t>婴幼儿舞蹈3</t>
  </si>
  <si>
    <t>药质2311(36),药剂2312(34),药剂2311(34),药质2313(32),药质2312(34)</t>
  </si>
  <si>
    <t>药物合成技术</t>
  </si>
  <si>
    <t>药物合成技能训练与考核</t>
  </si>
  <si>
    <t>生物药品检测技术</t>
  </si>
  <si>
    <t>婴幼儿医学基础</t>
  </si>
  <si>
    <t>婴幼儿健康评估</t>
  </si>
  <si>
    <t>幼管2233(42),幼管2232(43)，幼管2237(41),幼管2236(43)</t>
  </si>
  <si>
    <t>技能大赛模块B（有机）</t>
  </si>
  <si>
    <t>幼儿园组织与管理</t>
  </si>
  <si>
    <t>幼管2233(42),幼管2232(43),幼管2231(42),幼管2234(41),幼管2211(28)</t>
  </si>
  <si>
    <t>幼管2237(41),幼管2236(43),幼管2235(40),幼管2239(54),幼管2238(42)</t>
  </si>
  <si>
    <t>婴幼儿美术（2)</t>
  </si>
  <si>
    <t>盐城工业职业技术学院 2023-2024学年第二学期教师其他工作量统计表</t>
  </si>
  <si>
    <t>此表用于除教师常规教学外的工作量统计。必须详细填写对应工作内容，项目多于6个，可插入列，数据统计一律采用公式计算。</t>
  </si>
  <si>
    <r>
      <rPr>
        <b/>
        <sz val="12"/>
        <color indexed="8"/>
        <rFont val="黑体"/>
        <charset val="134"/>
      </rPr>
      <t>工作项目</t>
    </r>
    <r>
      <rPr>
        <sz val="10"/>
        <color indexed="8"/>
        <rFont val="黑体"/>
        <charset val="134"/>
      </rPr>
      <t>（列出项目名称）</t>
    </r>
  </si>
  <si>
    <r>
      <rPr>
        <b/>
        <sz val="12"/>
        <color indexed="8"/>
        <rFont val="黑体"/>
        <charset val="134"/>
      </rPr>
      <t>工作量</t>
    </r>
    <r>
      <rPr>
        <sz val="10"/>
        <color indexed="8"/>
        <rFont val="黑体"/>
        <charset val="134"/>
      </rPr>
      <t>（对应前列工作项目折算的课时）</t>
    </r>
  </si>
  <si>
    <t>1 指导
毕业设计</t>
  </si>
  <si>
    <t>2 毕业答辩</t>
  </si>
  <si>
    <t>3 出卷</t>
  </si>
  <si>
    <t>4 阅卷</t>
  </si>
  <si>
    <t>5 监考</t>
  </si>
  <si>
    <t>6 其他（期末补考阅卷/籍前补考出卷阅卷/补考监考）</t>
  </si>
  <si>
    <t>（3-6）总计</t>
  </si>
  <si>
    <t xml:space="preserve">药品与健康学院2022级2023-2024学年第二学期期末考试安排           </t>
  </si>
  <si>
    <t xml:space="preserve">药品与健康学院2023级2023-2024学年第二学期期末考试安排           </t>
  </si>
  <si>
    <t>6月28日  8:00-10:00</t>
  </si>
  <si>
    <t>6月30日  8:00-10:00</t>
  </si>
  <si>
    <t>科目</t>
  </si>
  <si>
    <t>考场</t>
  </si>
  <si>
    <t>监考教师</t>
  </si>
  <si>
    <t>药201</t>
  </si>
  <si>
    <t>药202</t>
  </si>
  <si>
    <t>药203</t>
  </si>
  <si>
    <t>药204</t>
  </si>
  <si>
    <t>6月28日 10:10-12:10</t>
  </si>
  <si>
    <t>药质2313(33)</t>
  </si>
  <si>
    <t>6月30日 10:10-12:10</t>
  </si>
  <si>
    <t>GSP实务</t>
  </si>
  <si>
    <t>6月28日 14:00-16:00</t>
  </si>
  <si>
    <t>7月1日 8:00-10:00</t>
  </si>
  <si>
    <t>制药工程技术</t>
  </si>
  <si>
    <t>幼管2234(42)</t>
  </si>
  <si>
    <t>6月29日 8:00-10:00</t>
  </si>
  <si>
    <t>7月1日 10:10-12:00</t>
  </si>
  <si>
    <t>高等数学</t>
  </si>
  <si>
    <t>6月29日 10:10-12:00</t>
  </si>
  <si>
    <t>7月2日 14:00-16:00</t>
  </si>
  <si>
    <t>习近平新时代中国特色社会主义思想概论</t>
  </si>
  <si>
    <t>6月29日 14:00-16:00</t>
  </si>
  <si>
    <t>公3303</t>
  </si>
  <si>
    <t>2023-2024-1  药健学院期末出卷阅卷工作量统计表</t>
  </si>
  <si>
    <t>序号</t>
  </si>
  <si>
    <t>课程名</t>
  </si>
  <si>
    <t>合班人数</t>
  </si>
  <si>
    <t>人数</t>
  </si>
  <si>
    <t>总学时</t>
  </si>
  <si>
    <t>考核方式</t>
  </si>
  <si>
    <t>上课/出卷教师</t>
  </si>
  <si>
    <t>出卷课时</t>
  </si>
  <si>
    <t>阅卷课时</t>
  </si>
  <si>
    <t>考试</t>
  </si>
  <si>
    <t>王朝君</t>
  </si>
  <si>
    <t>王文娟</t>
  </si>
  <si>
    <t>亓亮</t>
  </si>
  <si>
    <t>李明梅</t>
  </si>
  <si>
    <t>宣志强</t>
  </si>
  <si>
    <t>药管团队毕业设计答辩课时汇总</t>
  </si>
  <si>
    <t>药学专业群毕业设计及答辩</t>
  </si>
  <si>
    <t>婴幼儿托育服务与管理毕业设计及答辩</t>
  </si>
  <si>
    <t>指导课时</t>
  </si>
  <si>
    <t>答辩课时</t>
  </si>
  <si>
    <t>指导论文</t>
  </si>
  <si>
    <t>答辩</t>
  </si>
  <si>
    <t>合计</t>
  </si>
  <si>
    <t>王婧秋</t>
  </si>
  <si>
    <t xml:space="preserve"> </t>
  </si>
  <si>
    <t>药健学院2021级籍前补考安排</t>
  </si>
  <si>
    <t>课程号</t>
  </si>
  <si>
    <t>学号</t>
  </si>
  <si>
    <t>年级</t>
  </si>
  <si>
    <t>专业</t>
  </si>
  <si>
    <t>出卷老师</t>
  </si>
  <si>
    <t>20250A2012</t>
  </si>
  <si>
    <t>现代商务礼仪</t>
  </si>
  <si>
    <t>2130202047</t>
  </si>
  <si>
    <t>卞汉文</t>
  </si>
  <si>
    <t>2021级</t>
  </si>
  <si>
    <t>药品经营与管理</t>
  </si>
  <si>
    <t>药品经营2131</t>
  </si>
  <si>
    <t>蔡春兰</t>
  </si>
  <si>
    <t>20000A1002</t>
  </si>
  <si>
    <t>创业实践管理</t>
  </si>
  <si>
    <t>2130203031</t>
  </si>
  <si>
    <t>陈桢</t>
  </si>
  <si>
    <t>药物制剂2111</t>
  </si>
  <si>
    <t>2130202040</t>
  </si>
  <si>
    <t>丁美今</t>
  </si>
  <si>
    <t>2110205012</t>
  </si>
  <si>
    <t>孙成</t>
  </si>
  <si>
    <t>药品质量与安全</t>
  </si>
  <si>
    <t>药品质量2111</t>
  </si>
  <si>
    <t>2130202052</t>
  </si>
  <si>
    <t>王一凡</t>
  </si>
  <si>
    <t>20254A3089</t>
  </si>
  <si>
    <t>2110204049</t>
  </si>
  <si>
    <t>柏鑫宇</t>
  </si>
  <si>
    <t>婴幼儿托育服务与管理</t>
  </si>
  <si>
    <t>幼管2111</t>
  </si>
  <si>
    <t>2130204208</t>
  </si>
  <si>
    <t>陈晨</t>
  </si>
  <si>
    <t>幼管2132</t>
  </si>
  <si>
    <t>2130204309</t>
  </si>
  <si>
    <t>冯亚婕</t>
  </si>
  <si>
    <t>幼管2134</t>
  </si>
  <si>
    <t>2130204165</t>
  </si>
  <si>
    <t>顾洁</t>
  </si>
  <si>
    <t>幼管2131</t>
  </si>
  <si>
    <t>2130204323</t>
  </si>
  <si>
    <t>刘佳艳</t>
  </si>
  <si>
    <t>2130204325</t>
  </si>
  <si>
    <t>刘思雨</t>
  </si>
  <si>
    <t>2130204326</t>
  </si>
  <si>
    <t>刘昱楠</t>
  </si>
  <si>
    <t>2130204176</t>
  </si>
  <si>
    <t>倪彬艳</t>
  </si>
  <si>
    <t>2130204337</t>
  </si>
  <si>
    <t>翁一轩</t>
  </si>
  <si>
    <t>2130204348</t>
  </si>
  <si>
    <t>谢霆锋</t>
  </si>
  <si>
    <t>2130204302</t>
  </si>
  <si>
    <t>张恒</t>
  </si>
  <si>
    <t>幼管2133</t>
  </si>
  <si>
    <t>20253A3002</t>
  </si>
  <si>
    <t>药物制剂设备</t>
  </si>
  <si>
    <t>2110203005</t>
  </si>
  <si>
    <t>陆叶</t>
  </si>
  <si>
    <t>20250A3026</t>
  </si>
  <si>
    <t>2130202039</t>
  </si>
  <si>
    <t>陈雪</t>
  </si>
  <si>
    <t>190202075</t>
  </si>
  <si>
    <t>吴硕</t>
  </si>
  <si>
    <t>药品经营2111</t>
  </si>
  <si>
    <t>20250A4001</t>
  </si>
  <si>
    <t>20250A3024</t>
  </si>
  <si>
    <t>20250A4011</t>
  </si>
  <si>
    <t>20253A4011</t>
  </si>
  <si>
    <t>20254A3085</t>
  </si>
  <si>
    <t>20254A3081</t>
  </si>
  <si>
    <t>婴幼儿心理学</t>
  </si>
  <si>
    <t>20253A4008</t>
  </si>
  <si>
    <t>药物分析技能训练</t>
  </si>
  <si>
    <t>2130203034</t>
  </si>
  <si>
    <t>蒋俊杰</t>
  </si>
  <si>
    <t>2130203024</t>
  </si>
  <si>
    <t>钱镜如</t>
  </si>
  <si>
    <t>20253A3005</t>
  </si>
  <si>
    <t>20253A2005</t>
  </si>
  <si>
    <t>制药分析技术Ⅰ</t>
  </si>
  <si>
    <t>20254A3068</t>
  </si>
  <si>
    <t>20254A3069</t>
  </si>
  <si>
    <t>婴幼儿音乐2</t>
  </si>
  <si>
    <t>20254A3071</t>
  </si>
  <si>
    <t>婴幼儿音乐4</t>
  </si>
  <si>
    <t>20250A2016</t>
  </si>
  <si>
    <t>20254A3001</t>
  </si>
  <si>
    <t>教师语言与普通话</t>
  </si>
  <si>
    <t>20254A3057</t>
  </si>
  <si>
    <t>20254A3059</t>
  </si>
  <si>
    <t>托幼机构事务管理</t>
  </si>
  <si>
    <t>20253A4002</t>
  </si>
  <si>
    <t>20254A3072</t>
  </si>
  <si>
    <t>20254A3073</t>
  </si>
  <si>
    <t>婴幼儿舞蹈2</t>
  </si>
  <si>
    <t>20254A3074</t>
  </si>
  <si>
    <t>20254A3075</t>
  </si>
  <si>
    <t>婴幼儿舞蹈4</t>
  </si>
  <si>
    <t>20253A3004</t>
  </si>
  <si>
    <t>20253A2004</t>
  </si>
  <si>
    <t>20251A2007</t>
  </si>
  <si>
    <t>制药基础化学Ⅱ</t>
  </si>
  <si>
    <t>2110201039</t>
  </si>
  <si>
    <t>颜康</t>
  </si>
  <si>
    <t>药品生产技术</t>
  </si>
  <si>
    <t>药品生产2111</t>
  </si>
  <si>
    <t>20253A2002</t>
  </si>
  <si>
    <t>药用基础化学Ⅰ</t>
  </si>
  <si>
    <t>20251A2005</t>
  </si>
  <si>
    <t>制药基础化学Ⅰ</t>
  </si>
  <si>
    <t>2110201035</t>
  </si>
  <si>
    <t>苏靖函</t>
  </si>
  <si>
    <t>20253A2001</t>
  </si>
  <si>
    <t>实用医药基础</t>
  </si>
  <si>
    <t>2130203032</t>
  </si>
  <si>
    <t>房钲其</t>
  </si>
  <si>
    <t>20250A2001</t>
  </si>
  <si>
    <t>医学基础</t>
  </si>
  <si>
    <t>20254A3082</t>
  </si>
  <si>
    <t>创造力教育</t>
  </si>
  <si>
    <t>20254A3044</t>
  </si>
  <si>
    <t>绘本赏析与运用</t>
  </si>
  <si>
    <t>中药药物制剂</t>
  </si>
  <si>
    <r>
      <rPr>
        <sz val="11"/>
        <color indexed="8"/>
        <rFont val="宋体"/>
        <charset val="134"/>
      </rPr>
      <t>杨乐通</t>
    </r>
  </si>
  <si>
    <t>专业课</t>
  </si>
  <si>
    <t>卓北</t>
  </si>
  <si>
    <t>营养健康</t>
  </si>
  <si>
    <t>朱明鑫</t>
  </si>
  <si>
    <t>2022级2023-2024-1期末补考安排</t>
  </si>
  <si>
    <t>补考阅卷课时</t>
  </si>
  <si>
    <t>籍前补考出卷课时</t>
  </si>
  <si>
    <t>补考时间</t>
  </si>
  <si>
    <t>补考地点</t>
  </si>
  <si>
    <t>任课教师</t>
  </si>
  <si>
    <t>监考老师</t>
  </si>
  <si>
    <t>药用基础化学</t>
  </si>
  <si>
    <t>2310202029</t>
  </si>
  <si>
    <t>陆航</t>
  </si>
  <si>
    <t>2023级</t>
  </si>
  <si>
    <t>药品经营2312</t>
  </si>
  <si>
    <t>3月13日14：00</t>
  </si>
  <si>
    <t>药学院201</t>
  </si>
  <si>
    <t>2310202073</t>
  </si>
  <si>
    <t>朱启涵</t>
  </si>
  <si>
    <t>药品经营2311</t>
  </si>
  <si>
    <t>2310202052</t>
  </si>
  <si>
    <t>王欣怡</t>
  </si>
  <si>
    <t>2310202031</t>
  </si>
  <si>
    <t>吕楒婷</t>
  </si>
  <si>
    <t>2310202008</t>
  </si>
  <si>
    <t>戴佳恒</t>
  </si>
  <si>
    <t>2310202002</t>
  </si>
  <si>
    <t>曹慧杰</t>
  </si>
  <si>
    <t>2330201138</t>
  </si>
  <si>
    <t>刘荣奇</t>
  </si>
  <si>
    <t>药品生产2331</t>
  </si>
  <si>
    <t>2330201133</t>
  </si>
  <si>
    <t>杭玲琦</t>
  </si>
  <si>
    <t>2330201135</t>
  </si>
  <si>
    <t>金志鹏</t>
  </si>
  <si>
    <t>2330201146</t>
  </si>
  <si>
    <t>孙磊鑫</t>
  </si>
  <si>
    <t>2330201124</t>
  </si>
  <si>
    <t>柏子航</t>
  </si>
  <si>
    <t>2330201144</t>
  </si>
  <si>
    <t>邵志明</t>
  </si>
  <si>
    <t>2310201172</t>
  </si>
  <si>
    <t>曾涵</t>
  </si>
  <si>
    <t>药品生产2313</t>
  </si>
  <si>
    <t>2310201035</t>
  </si>
  <si>
    <t>刘仕嘉</t>
  </si>
  <si>
    <t>2310203013</t>
  </si>
  <si>
    <t>郭欣怡</t>
  </si>
  <si>
    <t>药剂2312</t>
  </si>
  <si>
    <t>2310203018</t>
  </si>
  <si>
    <t>霍崇华</t>
  </si>
  <si>
    <t>药剂2311</t>
  </si>
  <si>
    <t>2310203002</t>
  </si>
  <si>
    <t>蔡晋</t>
  </si>
  <si>
    <t>2310203003</t>
  </si>
  <si>
    <t>曹颖</t>
  </si>
  <si>
    <t>2310203056</t>
  </si>
  <si>
    <t>徐静雅</t>
  </si>
  <si>
    <t>2310203022</t>
  </si>
  <si>
    <t>李锦盛</t>
  </si>
  <si>
    <t>2310203047</t>
  </si>
  <si>
    <t>王施玥</t>
  </si>
  <si>
    <t>2310203021</t>
  </si>
  <si>
    <t>蒋莹莹</t>
  </si>
  <si>
    <t>2310203008</t>
  </si>
  <si>
    <t>方学彭</t>
  </si>
  <si>
    <t>2310203034</t>
  </si>
  <si>
    <t>彭愿志</t>
  </si>
  <si>
    <t>2310203032</t>
  </si>
  <si>
    <t>马宇星</t>
  </si>
  <si>
    <t>学前教育学</t>
  </si>
  <si>
    <t>2330204107</t>
  </si>
  <si>
    <t>王姝婷</t>
  </si>
  <si>
    <t>幼管2332</t>
  </si>
  <si>
    <t>2330204128</t>
  </si>
  <si>
    <t>张玺坤</t>
  </si>
  <si>
    <t>幼管2331</t>
  </si>
  <si>
    <t>儿童发展理论</t>
  </si>
  <si>
    <t>2310204023</t>
  </si>
  <si>
    <t>孟雨婷</t>
  </si>
  <si>
    <t>幼管2313</t>
  </si>
  <si>
    <t>2310204032</t>
  </si>
  <si>
    <t>孙雪</t>
  </si>
  <si>
    <t>幼管2311</t>
  </si>
  <si>
    <t>2310204054</t>
  </si>
  <si>
    <t>周艺涵</t>
  </si>
  <si>
    <t>幼管2312</t>
  </si>
  <si>
    <t>2330204064</t>
  </si>
  <si>
    <t>蔡典</t>
  </si>
  <si>
    <t>2310205090</t>
  </si>
  <si>
    <t>王舟</t>
  </si>
  <si>
    <t>药质2312</t>
  </si>
  <si>
    <t>2310205052</t>
  </si>
  <si>
    <t>张靖</t>
  </si>
  <si>
    <t>药质2311</t>
  </si>
  <si>
    <t>2310205033</t>
  </si>
  <si>
    <t>孙嘉欣</t>
  </si>
  <si>
    <t>2310205031</t>
  </si>
  <si>
    <t>施娴</t>
  </si>
  <si>
    <t>2310205028</t>
  </si>
  <si>
    <t>屈翱雪</t>
  </si>
  <si>
    <t>2310205021</t>
  </si>
  <si>
    <t>梁舒辉</t>
  </si>
  <si>
    <t>2310205001</t>
  </si>
  <si>
    <t>卞梦颖</t>
  </si>
  <si>
    <t>2310205010</t>
  </si>
  <si>
    <t>顾佳佳</t>
  </si>
  <si>
    <t>2310205017</t>
  </si>
  <si>
    <t>经奇泽</t>
  </si>
  <si>
    <t>药用微生物学</t>
  </si>
  <si>
    <t>2310201015</t>
  </si>
  <si>
    <t>樊伟阳</t>
  </si>
  <si>
    <t>2330201153</t>
  </si>
  <si>
    <t>夏银俊</t>
  </si>
  <si>
    <t>医药市场营销</t>
  </si>
  <si>
    <t>190308022</t>
  </si>
  <si>
    <t>窦懿</t>
  </si>
  <si>
    <t>2022级</t>
  </si>
  <si>
    <t>药品经营2211</t>
  </si>
  <si>
    <t>200202013</t>
  </si>
  <si>
    <t>蒋森</t>
  </si>
  <si>
    <t>200306003</t>
  </si>
  <si>
    <t>冯敬博</t>
  </si>
  <si>
    <t>200606057</t>
  </si>
  <si>
    <t>汤鹏</t>
  </si>
  <si>
    <t>2210202009</t>
  </si>
  <si>
    <t>杨子晴</t>
  </si>
  <si>
    <t>商务谈判与销售技巧</t>
  </si>
  <si>
    <t>2230202027</t>
  </si>
  <si>
    <t>程钦浩</t>
  </si>
  <si>
    <t>2230202048</t>
  </si>
  <si>
    <t>张烨欣</t>
  </si>
  <si>
    <t>DCS识用与操作（电仪及自控）</t>
  </si>
  <si>
    <t>2210201009</t>
  </si>
  <si>
    <t>吴新坤</t>
  </si>
  <si>
    <t>药品生产2211</t>
  </si>
  <si>
    <t>2230201063</t>
  </si>
  <si>
    <t>曹国安</t>
  </si>
  <si>
    <t>药品生产2212</t>
  </si>
  <si>
    <t>制药单元操作技术Ⅰ</t>
  </si>
  <si>
    <t>2210201014</t>
  </si>
  <si>
    <t>潘盈盈</t>
  </si>
  <si>
    <t>2210201020</t>
  </si>
  <si>
    <t>霍纪雨</t>
  </si>
  <si>
    <t>2210201021</t>
  </si>
  <si>
    <t>纪友旺</t>
  </si>
  <si>
    <t>2210201008</t>
  </si>
  <si>
    <t>宋佩剑</t>
  </si>
  <si>
    <t>2210201002</t>
  </si>
  <si>
    <t>胡玉婷</t>
  </si>
  <si>
    <t>中药学</t>
  </si>
  <si>
    <t>2210205010</t>
  </si>
  <si>
    <t>华世海</t>
  </si>
  <si>
    <t>药品质量2211</t>
  </si>
  <si>
    <t>仪器分析</t>
  </si>
  <si>
    <t>分离与纯化技术</t>
  </si>
  <si>
    <t>2210203009</t>
  </si>
  <si>
    <t>宋欣如</t>
  </si>
  <si>
    <t>药物制剂2211</t>
  </si>
  <si>
    <t>2230203023</t>
  </si>
  <si>
    <t>吴子涵</t>
  </si>
  <si>
    <t>2230203014</t>
  </si>
  <si>
    <t>李宇豪</t>
  </si>
  <si>
    <t>2210203011</t>
  </si>
  <si>
    <t>臧瑜玲</t>
  </si>
  <si>
    <t>2230204364</t>
  </si>
  <si>
    <t>徐艺榕</t>
  </si>
  <si>
    <t>幼管2232</t>
  </si>
  <si>
    <t>2230204227</t>
  </si>
  <si>
    <t>潘颖</t>
  </si>
  <si>
    <t>2230204046</t>
  </si>
  <si>
    <t>幼管2237</t>
  </si>
  <si>
    <t>2230204361</t>
  </si>
  <si>
    <t>徐童</t>
  </si>
  <si>
    <t>2230204342</t>
  </si>
  <si>
    <t>吴烨蓓</t>
  </si>
  <si>
    <t>2230204415</t>
  </si>
  <si>
    <t>张振</t>
  </si>
  <si>
    <t>婴幼儿营养</t>
  </si>
  <si>
    <t>2230204119</t>
  </si>
  <si>
    <t>郭芝源</t>
  </si>
  <si>
    <t>婴幼儿行为观察与评价</t>
  </si>
  <si>
    <t>2230204413</t>
  </si>
  <si>
    <t>张月涵</t>
  </si>
  <si>
    <t>幼管2235</t>
  </si>
  <si>
    <t>2230204412</t>
  </si>
  <si>
    <t>张媛</t>
  </si>
  <si>
    <t>幼管2234</t>
  </si>
  <si>
    <t>2230204385</t>
  </si>
  <si>
    <t>印将涵</t>
  </si>
  <si>
    <t>2230204082</t>
  </si>
  <si>
    <t>邓雨婷</t>
  </si>
  <si>
    <t>2230204243</t>
  </si>
  <si>
    <t>裘满丽</t>
  </si>
  <si>
    <t>2230204206</t>
  </si>
  <si>
    <t>刘昱含</t>
  </si>
  <si>
    <t>幼管2231</t>
  </si>
  <si>
    <t>2230204095</t>
  </si>
  <si>
    <t>房文琪</t>
  </si>
  <si>
    <t>2230204325</t>
  </si>
  <si>
    <t>王雅萍</t>
  </si>
  <si>
    <t>2230204123</t>
  </si>
  <si>
    <t>韩可欣</t>
  </si>
  <si>
    <t>药用分析化学Ⅱ</t>
  </si>
  <si>
    <t>2230205030</t>
  </si>
  <si>
    <t>樊继元</t>
  </si>
  <si>
    <t>2230202046</t>
  </si>
  <si>
    <t>谢嘉铖</t>
  </si>
  <si>
    <t>药事管理与法规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</si>
</sst>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_);[Red]\(0\)"/>
    <numFmt numFmtId="179" formatCode="0_ "/>
    <numFmt numFmtId="180" formatCode="0.00_);[Red]\(0.00\)"/>
    <numFmt numFmtId="181" formatCode="0.00_ "/>
  </numFmts>
  <fonts count="93">
    <font>
      <sz val="12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9"/>
      <color rgb="FFFF0000"/>
      <name val="SimSun"/>
      <charset val="134"/>
    </font>
    <font>
      <b/>
      <sz val="16"/>
      <color indexed="8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b/>
      <sz val="9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6"/>
      <name val="宋体"/>
      <charset val="134"/>
      <scheme val="minor"/>
    </font>
    <font>
      <b/>
      <sz val="9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SimSun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color indexed="8"/>
      <name val="黑体"/>
      <charset val="134"/>
    </font>
    <font>
      <b/>
      <sz val="16"/>
      <name val="黑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2"/>
      <color indexed="8"/>
      <name val="黑体"/>
      <charset val="134"/>
    </font>
    <font>
      <sz val="9"/>
      <color indexed="10"/>
      <name val="宋体"/>
      <charset val="134"/>
    </font>
    <font>
      <b/>
      <sz val="8"/>
      <color indexed="8"/>
      <name val="黑体"/>
      <charset val="134"/>
    </font>
    <font>
      <b/>
      <sz val="8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ajor"/>
    </font>
    <font>
      <sz val="9"/>
      <name val="黑体"/>
      <charset val="134"/>
    </font>
    <font>
      <b/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sz val="11"/>
      <color indexed="8"/>
      <name val="宋体"/>
      <charset val="134"/>
    </font>
    <font>
      <sz val="11"/>
      <color indexed="52"/>
      <name val="Tahoma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Tahoma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Tahoma"/>
      <charset val="134"/>
    </font>
    <font>
      <sz val="11"/>
      <color indexed="60"/>
      <name val="Tahoma"/>
      <charset val="134"/>
    </font>
    <font>
      <b/>
      <sz val="11"/>
      <color indexed="52"/>
      <name val="Tahoma"/>
      <charset val="134"/>
    </font>
    <font>
      <sz val="11"/>
      <color indexed="17"/>
      <name val="Tahoma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Tahoma"/>
      <charset val="134"/>
    </font>
    <font>
      <b/>
      <sz val="11"/>
      <color indexed="56"/>
      <name val="Tahoma"/>
      <charset val="134"/>
    </font>
    <font>
      <sz val="11"/>
      <color indexed="62"/>
      <name val="Tahoma"/>
      <charset val="134"/>
    </font>
    <font>
      <b/>
      <sz val="11"/>
      <color indexed="9"/>
      <name val="Tahoma"/>
      <charset val="134"/>
    </font>
    <font>
      <b/>
      <sz val="11"/>
      <color indexed="9"/>
      <name val="宋体"/>
      <charset val="134"/>
    </font>
    <font>
      <sz val="11"/>
      <color indexed="10"/>
      <name val="Tahoma"/>
      <charset val="134"/>
    </font>
    <font>
      <i/>
      <sz val="11"/>
      <color indexed="23"/>
      <name val="Tahoma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5"/>
      <color indexed="56"/>
      <name val="Tahoma"/>
      <charset val="134"/>
    </font>
    <font>
      <b/>
      <sz val="11"/>
      <color indexed="63"/>
      <name val="Tahoma"/>
      <charset val="134"/>
    </font>
    <font>
      <u/>
      <sz val="12"/>
      <color indexed="12"/>
      <name val="宋体"/>
      <charset val="134"/>
    </font>
    <font>
      <sz val="10"/>
      <color indexed="8"/>
      <name val="黑体"/>
      <charset val="134"/>
    </font>
    <font>
      <sz val="9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</borders>
  <cellStyleXfs count="117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4" borderId="1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19" applyNumberFormat="0" applyAlignment="0" applyProtection="0">
      <alignment vertical="center"/>
    </xf>
    <xf numFmtId="0" fontId="46" fillId="6" borderId="20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8" fillId="7" borderId="21" applyNumberFormat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0" fillId="0" borderId="0"/>
    <xf numFmtId="0" fontId="58" fillId="39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63" fillId="43" borderId="25" applyNumberFormat="0" applyAlignment="0" applyProtection="0">
      <alignment vertical="center"/>
    </xf>
    <xf numFmtId="0" fontId="64" fillId="0" borderId="0"/>
    <xf numFmtId="0" fontId="62" fillId="0" borderId="0" applyNumberFormat="0" applyFill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0" borderId="0">
      <alignment vertical="center"/>
    </xf>
    <xf numFmtId="0" fontId="63" fillId="43" borderId="25" applyNumberFormat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58" fillId="46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3" fillId="43" borderId="25" applyNumberFormat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0"/>
    <xf numFmtId="0" fontId="63" fillId="43" borderId="25" applyNumberFormat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50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64" fillId="0" borderId="0"/>
    <xf numFmtId="0" fontId="0" fillId="0" borderId="0"/>
    <xf numFmtId="0" fontId="58" fillId="38" borderId="0" applyNumberFormat="0" applyBorder="0" applyAlignment="0" applyProtection="0">
      <alignment vertical="center"/>
    </xf>
    <xf numFmtId="0" fontId="64" fillId="0" borderId="0"/>
    <xf numFmtId="0" fontId="58" fillId="46" borderId="0" applyNumberFormat="0" applyBorder="0" applyAlignment="0" applyProtection="0">
      <alignment vertical="center"/>
    </xf>
    <xf numFmtId="0" fontId="0" fillId="0" borderId="0"/>
    <xf numFmtId="0" fontId="58" fillId="38" borderId="0" applyNumberFormat="0" applyBorder="0" applyAlignment="0" applyProtection="0">
      <alignment vertical="center"/>
    </xf>
    <xf numFmtId="0" fontId="0" fillId="0" borderId="0"/>
    <xf numFmtId="0" fontId="57" fillId="40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0" fillId="0" borderId="0"/>
    <xf numFmtId="0" fontId="58" fillId="38" borderId="0" applyNumberFormat="0" applyBorder="0" applyAlignment="0" applyProtection="0">
      <alignment vertical="center"/>
    </xf>
    <xf numFmtId="0" fontId="0" fillId="0" borderId="0"/>
    <xf numFmtId="0" fontId="66" fillId="38" borderId="0" applyNumberFormat="0" applyBorder="0" applyAlignment="0" applyProtection="0">
      <alignment vertical="center"/>
    </xf>
    <xf numFmtId="0" fontId="64" fillId="0" borderId="0"/>
    <xf numFmtId="0" fontId="58" fillId="46" borderId="0" applyNumberFormat="0" applyBorder="0" applyAlignment="0" applyProtection="0">
      <alignment vertical="center"/>
    </xf>
    <xf numFmtId="0" fontId="64" fillId="0" borderId="0"/>
    <xf numFmtId="0" fontId="58" fillId="46" borderId="0" applyNumberFormat="0" applyBorder="0" applyAlignment="0" applyProtection="0">
      <alignment vertical="center"/>
    </xf>
    <xf numFmtId="0" fontId="64" fillId="0" borderId="0"/>
    <xf numFmtId="0" fontId="58" fillId="46" borderId="0" applyNumberFormat="0" applyBorder="0" applyAlignment="0" applyProtection="0">
      <alignment vertical="center"/>
    </xf>
    <xf numFmtId="0" fontId="64" fillId="0" borderId="0"/>
    <xf numFmtId="0" fontId="64" fillId="0" borderId="0"/>
    <xf numFmtId="0" fontId="63" fillId="43" borderId="25" applyNumberFormat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4" fillId="0" borderId="0"/>
    <xf numFmtId="0" fontId="63" fillId="43" borderId="25" applyNumberFormat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63" fillId="43" borderId="2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/>
    <xf numFmtId="0" fontId="57" fillId="42" borderId="0" applyNumberFormat="0" applyBorder="0" applyAlignment="0" applyProtection="0">
      <alignment vertical="center"/>
    </xf>
    <xf numFmtId="0" fontId="63" fillId="43" borderId="2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/>
    <xf numFmtId="0" fontId="57" fillId="42" borderId="0" applyNumberFormat="0" applyBorder="0" applyAlignment="0" applyProtection="0">
      <alignment vertical="center"/>
    </xf>
    <xf numFmtId="0" fontId="63" fillId="43" borderId="2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/>
    <xf numFmtId="0" fontId="57" fillId="42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0" fillId="0" borderId="0"/>
    <xf numFmtId="0" fontId="57" fillId="40" borderId="0" applyNumberFormat="0" applyBorder="0" applyAlignment="0" applyProtection="0">
      <alignment vertical="center"/>
    </xf>
    <xf numFmtId="0" fontId="0" fillId="0" borderId="0"/>
    <xf numFmtId="0" fontId="66" fillId="42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0" fillId="0" borderId="0"/>
    <xf numFmtId="0" fontId="66" fillId="42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0" fillId="0" borderId="0"/>
    <xf numFmtId="0" fontId="66" fillId="42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0" fillId="0" borderId="0"/>
    <xf numFmtId="0" fontId="66" fillId="42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42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3" fillId="43" borderId="25" applyNumberFormat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3" fillId="43" borderId="25" applyNumberFormat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3" fillId="43" borderId="25" applyNumberFormat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42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42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0" fillId="0" borderId="0"/>
    <xf numFmtId="0" fontId="58" fillId="3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80" fillId="37" borderId="25" applyNumberFormat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0" fillId="0" borderId="0"/>
    <xf numFmtId="0" fontId="81" fillId="56" borderId="31" applyNumberFormat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81" fillId="56" borderId="31" applyNumberFormat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81" fillId="56" borderId="31" applyNumberFormat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81" fillId="56" borderId="31" applyNumberFormat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0" borderId="0">
      <alignment vertical="center"/>
    </xf>
    <xf numFmtId="0" fontId="75" fillId="50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44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44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42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55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0" fillId="0" borderId="0"/>
    <xf numFmtId="0" fontId="58" fillId="55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87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0" fillId="37" borderId="25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0" fillId="37" borderId="25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0" fillId="0" borderId="0"/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50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37" borderId="25" applyNumberFormat="0" applyAlignment="0" applyProtection="0">
      <alignment vertical="center"/>
    </xf>
    <xf numFmtId="0" fontId="0" fillId="0" borderId="0">
      <alignment vertical="center"/>
    </xf>
    <xf numFmtId="0" fontId="80" fillId="37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50" borderId="0" applyNumberFormat="0" applyBorder="0" applyAlignment="0" applyProtection="0">
      <alignment vertical="center"/>
    </xf>
    <xf numFmtId="0" fontId="0" fillId="0" borderId="0"/>
    <xf numFmtId="0" fontId="0" fillId="45" borderId="26" applyNumberFormat="0" applyFont="0" applyAlignment="0" applyProtection="0">
      <alignment vertical="center"/>
    </xf>
    <xf numFmtId="0" fontId="0" fillId="0" borderId="0"/>
    <xf numFmtId="0" fontId="75" fillId="50" borderId="0" applyNumberFormat="0" applyBorder="0" applyAlignment="0" applyProtection="0">
      <alignment vertical="center"/>
    </xf>
    <xf numFmtId="0" fontId="0" fillId="0" borderId="0"/>
    <xf numFmtId="0" fontId="0" fillId="45" borderId="2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8" fillId="0" borderId="30" applyNumberFormat="0" applyFill="0" applyAlignment="0" applyProtection="0">
      <alignment vertical="center"/>
    </xf>
    <xf numFmtId="0" fontId="0" fillId="0" borderId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75" fillId="50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81" fillId="56" borderId="31" applyNumberFormat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81" fillId="56" borderId="31" applyNumberFormat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81" fillId="56" borderId="31" applyNumberFormat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81" fillId="56" borderId="31" applyNumberFormat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81" fillId="56" borderId="31" applyNumberFormat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81" fillId="56" borderId="31" applyNumberFormat="0" applyAlignment="0" applyProtection="0">
      <alignment vertical="center"/>
    </xf>
    <xf numFmtId="0" fontId="85" fillId="0" borderId="30" applyNumberFormat="0" applyFill="0" applyAlignment="0" applyProtection="0">
      <alignment vertical="center"/>
    </xf>
    <xf numFmtId="0" fontId="81" fillId="56" borderId="31" applyNumberFormat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74" fillId="43" borderId="25" applyNumberFormat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81" fillId="56" borderId="31" applyNumberFormat="0" applyAlignment="0" applyProtection="0">
      <alignment vertical="center"/>
    </xf>
    <xf numFmtId="0" fontId="81" fillId="56" borderId="31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80" fillId="37" borderId="25" applyNumberFormat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80" fillId="37" borderId="25" applyNumberFormat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0" fillId="51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77" fillId="43" borderId="29" applyNumberFormat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89" fillId="43" borderId="29" applyNumberFormat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86" fillId="37" borderId="25" applyNumberFormat="0" applyAlignment="0" applyProtection="0">
      <alignment vertical="center"/>
    </xf>
    <xf numFmtId="0" fontId="80" fillId="37" borderId="25" applyNumberFormat="0" applyAlignment="0" applyProtection="0">
      <alignment vertical="center"/>
    </xf>
    <xf numFmtId="0" fontId="80" fillId="37" borderId="25" applyNumberFormat="0" applyAlignment="0" applyProtection="0">
      <alignment vertical="center"/>
    </xf>
    <xf numFmtId="0" fontId="80" fillId="37" borderId="25" applyNumberFormat="0" applyAlignment="0" applyProtection="0">
      <alignment vertical="center"/>
    </xf>
    <xf numFmtId="0" fontId="80" fillId="37" borderId="25" applyNumberFormat="0" applyAlignment="0" applyProtection="0">
      <alignment vertical="center"/>
    </xf>
    <xf numFmtId="0" fontId="80" fillId="37" borderId="25" applyNumberFormat="0" applyAlignment="0" applyProtection="0">
      <alignment vertical="center"/>
    </xf>
    <xf numFmtId="0" fontId="80" fillId="37" borderId="25" applyNumberFormat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  <xf numFmtId="0" fontId="0" fillId="45" borderId="26" applyNumberFormat="0" applyFont="0" applyAlignment="0" applyProtection="0">
      <alignment vertical="center"/>
    </xf>
  </cellStyleXfs>
  <cellXfs count="20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13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909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0" fillId="0" borderId="1" xfId="937" applyFont="1" applyFill="1" applyBorder="1" applyAlignment="1">
      <alignment horizontal="center" vertical="center"/>
    </xf>
    <xf numFmtId="0" fontId="20" fillId="0" borderId="1" xfId="82" applyFont="1" applyFill="1" applyBorder="1" applyAlignment="1" applyProtection="1">
      <alignment horizontal="center" vertical="center" wrapText="1"/>
      <protection locked="0"/>
    </xf>
    <xf numFmtId="176" fontId="19" fillId="0" borderId="1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23" fillId="0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right" vertical="center" wrapText="1"/>
      <protection locked="0"/>
    </xf>
    <xf numFmtId="0" fontId="26" fillId="0" borderId="0" xfId="0" applyFont="1" applyFill="1" applyAlignment="1" applyProtection="1">
      <alignment horizontal="right" vertical="center" wrapText="1"/>
      <protection locked="0"/>
    </xf>
    <xf numFmtId="0" fontId="27" fillId="0" borderId="12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177" fontId="25" fillId="0" borderId="0" xfId="0" applyNumberFormat="1" applyFont="1" applyFill="1" applyAlignment="1" applyProtection="1">
      <alignment horizontal="center" vertical="center" wrapText="1"/>
      <protection locked="0"/>
    </xf>
    <xf numFmtId="177" fontId="26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28" fillId="0" borderId="12" xfId="0" applyNumberFormat="1" applyFont="1" applyFill="1" applyBorder="1" applyAlignment="1" applyProtection="1">
      <alignment horizontal="left" wrapText="1"/>
    </xf>
    <xf numFmtId="178" fontId="2" fillId="0" borderId="12" xfId="0" applyNumberFormat="1" applyFont="1" applyFill="1" applyBorder="1" applyAlignment="1" applyProtection="1">
      <alignment horizontal="left" wrapText="1"/>
    </xf>
    <xf numFmtId="178" fontId="25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178" fontId="3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909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" fillId="0" borderId="1" xfId="82" applyFont="1" applyFill="1" applyBorder="1" applyAlignment="1" applyProtection="1">
      <alignment horizontal="center" vertical="center" wrapText="1"/>
      <protection locked="0"/>
    </xf>
    <xf numFmtId="179" fontId="2" fillId="0" borderId="1" xfId="82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76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934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/>
    </xf>
    <xf numFmtId="0" fontId="33" fillId="0" borderId="1" xfId="82" applyFont="1" applyFill="1" applyBorder="1" applyAlignment="1" applyProtection="1">
      <alignment horizontal="center" vertical="center" wrapText="1"/>
      <protection locked="0"/>
    </xf>
    <xf numFmtId="176" fontId="32" fillId="0" borderId="1" xfId="0" applyNumberFormat="1" applyFont="1" applyBorder="1" applyAlignment="1">
      <alignment horizontal="center" vertical="center"/>
    </xf>
    <xf numFmtId="176" fontId="33" fillId="0" borderId="1" xfId="82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7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center" vertical="center" wrapText="1"/>
      <protection locked="0"/>
    </xf>
    <xf numFmtId="178" fontId="25" fillId="0" borderId="0" xfId="0" applyNumberFormat="1" applyFont="1" applyFill="1" applyAlignment="1" applyProtection="1">
      <alignment horizontal="center" vertical="center" wrapText="1"/>
      <protection locked="0"/>
    </xf>
    <xf numFmtId="178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25" fillId="0" borderId="0" xfId="0" applyNumberFormat="1" applyFont="1" applyFill="1" applyAlignment="1" applyProtection="1">
      <alignment horizontal="left" vertical="center" wrapText="1"/>
      <protection locked="0"/>
    </xf>
    <xf numFmtId="177" fontId="29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909" applyFont="1" applyFill="1" applyBorder="1" applyAlignment="1" applyProtection="1">
      <alignment horizontal="center" vertical="center" wrapText="1"/>
      <protection locked="0"/>
    </xf>
    <xf numFmtId="179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26" fillId="0" borderId="12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center" vertical="center" wrapText="1"/>
      <protection locked="0"/>
    </xf>
    <xf numFmtId="178" fontId="26" fillId="0" borderId="0" xfId="0" applyNumberFormat="1" applyFont="1" applyFill="1" applyAlignment="1" applyProtection="1">
      <alignment horizontal="center" vertical="center" wrapText="1"/>
      <protection locked="0"/>
    </xf>
    <xf numFmtId="178" fontId="26" fillId="0" borderId="1" xfId="0" applyNumberFormat="1" applyFont="1" applyFill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909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909" applyFont="1" applyFill="1" applyBorder="1" applyAlignment="1">
      <alignment horizontal="center" vertical="center"/>
    </xf>
    <xf numFmtId="0" fontId="2" fillId="0" borderId="13" xfId="937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909" applyFont="1" applyFill="1" applyBorder="1" applyAlignment="1">
      <alignment horizontal="center" vertical="center"/>
    </xf>
    <xf numFmtId="0" fontId="2" fillId="0" borderId="14" xfId="937" applyFont="1" applyFill="1" applyBorder="1" applyAlignment="1">
      <alignment horizontal="center" vertical="center"/>
    </xf>
    <xf numFmtId="178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178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3" xfId="934" applyFont="1" applyFill="1" applyBorder="1" applyAlignment="1">
      <alignment horizontal="center" vertical="center" wrapText="1"/>
    </xf>
    <xf numFmtId="0" fontId="2" fillId="0" borderId="14" xfId="934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 applyProtection="1">
      <alignment horizontal="center" vertical="center" wrapText="1"/>
      <protection locked="0"/>
    </xf>
    <xf numFmtId="177" fontId="30" fillId="0" borderId="1" xfId="0" applyNumberFormat="1" applyFont="1" applyFill="1" applyBorder="1" applyAlignment="1" applyProtection="1">
      <alignment horizontal="center" vertical="center" wrapText="1"/>
    </xf>
    <xf numFmtId="180" fontId="2" fillId="0" borderId="1" xfId="917" applyNumberFormat="1" applyFont="1" applyFill="1" applyBorder="1" applyAlignment="1">
      <alignment horizontal="center" vertical="center" wrapText="1"/>
    </xf>
    <xf numFmtId="177" fontId="34" fillId="0" borderId="1" xfId="0" applyNumberFormat="1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 wrapText="1"/>
    </xf>
    <xf numFmtId="0" fontId="2" fillId="0" borderId="1" xfId="935" applyFont="1" applyFill="1" applyBorder="1" applyAlignment="1">
      <alignment horizontal="center" vertical="center" wrapText="1"/>
    </xf>
    <xf numFmtId="0" fontId="2" fillId="0" borderId="1" xfId="919" applyFont="1" applyFill="1" applyBorder="1" applyAlignment="1">
      <alignment horizontal="center" vertical="center" wrapText="1"/>
    </xf>
    <xf numFmtId="0" fontId="2" fillId="0" borderId="1" xfId="937" applyFont="1" applyFill="1" applyBorder="1" applyAlignment="1">
      <alignment horizontal="center" vertical="center" wrapText="1"/>
    </xf>
    <xf numFmtId="0" fontId="2" fillId="0" borderId="1" xfId="124" applyNumberFormat="1" applyFont="1" applyFill="1" applyBorder="1" applyAlignment="1">
      <alignment horizontal="center" vertical="center" wrapText="1"/>
    </xf>
    <xf numFmtId="0" fontId="2" fillId="0" borderId="1" xfId="917" applyFont="1" applyFill="1" applyBorder="1" applyAlignment="1">
      <alignment horizontal="center" vertical="center" wrapText="1"/>
    </xf>
    <xf numFmtId="181" fontId="2" fillId="0" borderId="1" xfId="937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342" applyNumberFormat="1" applyFont="1" applyFill="1" applyBorder="1" applyAlignment="1">
      <alignment horizontal="center" vertical="center" wrapText="1"/>
    </xf>
    <xf numFmtId="0" fontId="2" fillId="0" borderId="1" xfId="375" applyFont="1" applyFill="1" applyBorder="1" applyAlignment="1">
      <alignment horizontal="center" vertical="center" wrapText="1"/>
    </xf>
    <xf numFmtId="178" fontId="26" fillId="0" borderId="0" xfId="0" applyNumberFormat="1" applyFont="1" applyFill="1" applyAlignment="1" applyProtection="1">
      <alignment horizontal="right" vertical="center" wrapText="1"/>
      <protection locked="0"/>
    </xf>
    <xf numFmtId="178" fontId="26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6" fillId="0" borderId="1" xfId="0" applyNumberFormat="1" applyFont="1" applyFill="1" applyBorder="1" applyAlignment="1" applyProtection="1">
      <alignment horizontal="center" vertical="center" wrapText="1"/>
    </xf>
    <xf numFmtId="180" fontId="30" fillId="0" borderId="1" xfId="0" applyNumberFormat="1" applyFont="1" applyFill="1" applyBorder="1" applyAlignment="1" applyProtection="1">
      <alignment horizontal="center" vertical="center" wrapText="1"/>
    </xf>
    <xf numFmtId="18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3" xfId="0" applyNumberFormat="1" applyFont="1" applyFill="1" applyBorder="1" applyAlignment="1" applyProtection="1">
      <alignment horizontal="center" vertical="center"/>
      <protection locked="0"/>
    </xf>
    <xf numFmtId="178" fontId="2" fillId="0" borderId="1" xfId="919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4" xfId="0" applyNumberFormat="1" applyFont="1" applyFill="1" applyBorder="1" applyAlignment="1" applyProtection="1">
      <alignment horizontal="center" vertical="center"/>
      <protection locked="0"/>
    </xf>
    <xf numFmtId="176" fontId="2" fillId="0" borderId="15" xfId="0" applyNumberFormat="1" applyFont="1" applyFill="1" applyBorder="1" applyAlignment="1" applyProtection="1">
      <alignment horizontal="center" vertical="center"/>
      <protection locked="0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177" fontId="2" fillId="0" borderId="1" xfId="91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7" fontId="2" fillId="0" borderId="13" xfId="0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 vertical="center" wrapText="1"/>
    </xf>
    <xf numFmtId="0" fontId="2" fillId="0" borderId="13" xfId="82" applyFont="1" applyFill="1" applyBorder="1" applyAlignment="1" applyProtection="1">
      <alignment horizontal="center" vertical="center" wrapText="1"/>
      <protection locked="0"/>
    </xf>
    <xf numFmtId="0" fontId="2" fillId="0" borderId="14" xfId="82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center" wrapText="1"/>
      <protection locked="0"/>
    </xf>
    <xf numFmtId="0" fontId="36" fillId="0" borderId="0" xfId="0" applyFont="1" applyFill="1" applyAlignment="1" applyProtection="1">
      <alignment horizontal="center" wrapText="1"/>
      <protection locked="0"/>
    </xf>
    <xf numFmtId="178" fontId="28" fillId="0" borderId="0" xfId="0" applyNumberFormat="1" applyFont="1" applyAlignment="1" applyProtection="1">
      <alignment horizontal="center" wrapText="1"/>
    </xf>
    <xf numFmtId="178" fontId="28" fillId="0" borderId="0" xfId="0" applyNumberFormat="1" applyFont="1" applyFill="1" applyAlignment="1" applyProtection="1">
      <alignment horizontal="center" wrapText="1"/>
    </xf>
    <xf numFmtId="178" fontId="25" fillId="0" borderId="1" xfId="0" applyNumberFormat="1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</xf>
    <xf numFmtId="177" fontId="32" fillId="0" borderId="1" xfId="0" applyNumberFormat="1" applyFont="1" applyFill="1" applyBorder="1" applyAlignment="1">
      <alignment horizontal="center" vertical="center"/>
    </xf>
    <xf numFmtId="177" fontId="3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>
      <alignment vertical="center"/>
    </xf>
    <xf numFmtId="0" fontId="32" fillId="0" borderId="1" xfId="0" applyFont="1" applyFill="1" applyBorder="1" applyAlignment="1">
      <alignment horizontal="center" vertical="center" wrapText="1"/>
    </xf>
    <xf numFmtId="176" fontId="32" fillId="0" borderId="1" xfId="0" applyNumberFormat="1" applyFont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0" fontId="33" fillId="0" borderId="1" xfId="82" applyFont="1" applyFill="1" applyBorder="1" applyAlignment="1" applyProtection="1" quotePrefix="1">
      <alignment horizontal="center" vertical="center" wrapText="1"/>
      <protection locked="0"/>
    </xf>
    <xf numFmtId="0" fontId="20" fillId="0" borderId="1" xfId="82" applyFont="1" applyFill="1" applyBorder="1" applyAlignment="1" applyProtection="1" quotePrefix="1">
      <alignment horizontal="center" vertical="center" wrapText="1"/>
      <protection locked="0"/>
    </xf>
  </cellXfs>
  <cellStyles count="11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链接单元格 2 12" xfId="49"/>
    <cellStyle name="40% - 强调文字颜色 1 13" xfId="50"/>
    <cellStyle name="60% - 强调文字颜色 1 11" xfId="51"/>
    <cellStyle name="20% - 强调文字颜色 6 2 12" xfId="52"/>
    <cellStyle name="链接单元格 5" xfId="53"/>
    <cellStyle name="强调文字颜色 2 5" xfId="54"/>
    <cellStyle name="0,0_x000d_&#10;NA_x000d_&#10; 10" xfId="55"/>
    <cellStyle name="强调文字颜色 3 11" xfId="56"/>
    <cellStyle name="40% - 强调文字颜色 1 2 13" xfId="57"/>
    <cellStyle name="标题 5 6" xfId="58"/>
    <cellStyle name="警告文本 2 7" xfId="59"/>
    <cellStyle name="20% - 强调文字颜色 1 11" xfId="60"/>
    <cellStyle name="40% - 强调文字颜色 2 12" xfId="61"/>
    <cellStyle name="60% - 强调文字颜色 3 13" xfId="62"/>
    <cellStyle name="计算 2 4" xfId="63"/>
    <cellStyle name="0,0_x000d_&#10;NA_x000d_&#10; 2 5" xfId="64"/>
    <cellStyle name="警告文本 2 10" xfId="65"/>
    <cellStyle name="40% - 强调文字颜色 3 4" xfId="66"/>
    <cellStyle name="20% - 强调文字颜色 4 5" xfId="67"/>
    <cellStyle name="60% - 强调文字颜色 2 3" xfId="68"/>
    <cellStyle name="注释 13" xfId="69"/>
    <cellStyle name="常规 6" xfId="70"/>
    <cellStyle name="计算 2 9" xfId="71"/>
    <cellStyle name="40% - 强调文字颜色 3 9" xfId="72"/>
    <cellStyle name="解释性文本 2 2" xfId="73"/>
    <cellStyle name="常规 5 2" xfId="74"/>
    <cellStyle name="60% - 强调文字颜色 6 8" xfId="75"/>
    <cellStyle name="60% - 强调文字颜色 2 2 2" xfId="76"/>
    <cellStyle name="计算 2 10" xfId="77"/>
    <cellStyle name="60% - 强调文字颜色 4 11" xfId="78"/>
    <cellStyle name="40% - 强调文字颜色 3 10" xfId="79"/>
    <cellStyle name="强调文字颜色 1 2 3" xfId="80"/>
    <cellStyle name="强调文字颜色 2 13" xfId="81"/>
    <cellStyle name="常规_副本课务20110115" xfId="82"/>
    <cellStyle name="0,0_x000d_&#10;NA_x000d_&#10; 2 9" xfId="83"/>
    <cellStyle name="计算 2 8" xfId="84"/>
    <cellStyle name="40% - 强调文字颜色 3 8" xfId="85"/>
    <cellStyle name="差 2 9" xfId="86"/>
    <cellStyle name="40% - 强调文字颜色 4 2" xfId="87"/>
    <cellStyle name="链接单元格 8" xfId="88"/>
    <cellStyle name="40% - 强调文字颜色 1 2 9" xfId="89"/>
    <cellStyle name="标题 2 11" xfId="90"/>
    <cellStyle name="注释 2 3" xfId="91"/>
    <cellStyle name="40% - 强调文字颜色 5 7" xfId="92"/>
    <cellStyle name="好 2 8" xfId="93"/>
    <cellStyle name="强调文字颜色 3 2 4" xfId="94"/>
    <cellStyle name="适中 2 5" xfId="95"/>
    <cellStyle name="60% - 强调文字颜色 1 2 11" xfId="96"/>
    <cellStyle name="60% - 强调文字颜色 4 2 3" xfId="97"/>
    <cellStyle name="40% - 强调文字颜色 6 5" xfId="98"/>
    <cellStyle name="解释性文本 2 10" xfId="99"/>
    <cellStyle name="标题 2 2 7" xfId="100"/>
    <cellStyle name="差 12" xfId="101"/>
    <cellStyle name="常规_任课 10" xfId="102"/>
    <cellStyle name="20% - 强调文字颜色 3 3" xfId="103"/>
    <cellStyle name="适中 8" xfId="104"/>
    <cellStyle name="着色 5" xfId="105"/>
    <cellStyle name="强调文字颜色 3 2 10" xfId="106"/>
    <cellStyle name="链接单元格 7" xfId="107"/>
    <cellStyle name="40% - 强调文字颜色 1 2 8" xfId="108"/>
    <cellStyle name="链接单元格 3" xfId="109"/>
    <cellStyle name="标题 5 4" xfId="110"/>
    <cellStyle name="链接单元格 4" xfId="111"/>
    <cellStyle name="标题 5 5" xfId="112"/>
    <cellStyle name="链接单元格 6" xfId="113"/>
    <cellStyle name="标题 5 7" xfId="114"/>
    <cellStyle name="强调文字颜色 1 9" xfId="115"/>
    <cellStyle name="20% - 着色 1" xfId="116"/>
    <cellStyle name="计算 3" xfId="117"/>
    <cellStyle name="标题 5 8" xfId="118"/>
    <cellStyle name="20% - 着色 2" xfId="119"/>
    <cellStyle name="计算 4" xfId="120"/>
    <cellStyle name="标题 5 9" xfId="121"/>
    <cellStyle name="20% - 着色 3" xfId="122"/>
    <cellStyle name="计算 5" xfId="123"/>
    <cellStyle name="_ET_STYLE_NoName_00_" xfId="124"/>
    <cellStyle name="0,0_x000d_&#10;NA_x000d_&#10; 13" xfId="125"/>
    <cellStyle name="强调文字颜色 2 8" xfId="126"/>
    <cellStyle name="0,0_x000d_&#10;NA_x000d_&#10; 2 11" xfId="127"/>
    <cellStyle name="60% - 强调文字颜色 6 4" xfId="128"/>
    <cellStyle name="0,0_x000d_&#10;NA_x000d_&#10; 12" xfId="129"/>
    <cellStyle name="强调文字颜色 2 7" xfId="130"/>
    <cellStyle name="0,0_x000d_&#10;NA_x000d_&#10; 2" xfId="131"/>
    <cellStyle name="20% - 强调文字颜色 1 3" xfId="132"/>
    <cellStyle name="强调文字颜色 2 2 13" xfId="133"/>
    <cellStyle name="0,0_x000d_&#10;NA_x000d_&#10; 11" xfId="134"/>
    <cellStyle name="强调文字颜色 2 6" xfId="135"/>
    <cellStyle name="0,0_x000d_&#10;NA_x000d_&#10;" xfId="136"/>
    <cellStyle name="强调文字颜色 2 2 2" xfId="137"/>
    <cellStyle name="0,0_x000d_&#10;NA_x000d_&#10; 2 10" xfId="138"/>
    <cellStyle name="60% - 强调文字颜色 6 3" xfId="139"/>
    <cellStyle name="0,0_x000d_&#10;NA_x000d_&#10; 2 12" xfId="140"/>
    <cellStyle name="60% - 强调文字颜色 6 5" xfId="141"/>
    <cellStyle name="0,0_x000d_&#10;NA_x000d_&#10; 2 13" xfId="142"/>
    <cellStyle name="60% - 强调文字颜色 6 6" xfId="143"/>
    <cellStyle name="0,0_x000d_&#10;NA_x000d_&#10; 2 2" xfId="144"/>
    <cellStyle name="0,0_x000d_&#10;NA_x000d_&#10; 2 3" xfId="145"/>
    <cellStyle name="计算 2 2" xfId="146"/>
    <cellStyle name="40% - 强调文字颜色 3 2" xfId="147"/>
    <cellStyle name="0,0_x000d_&#10;NA_x000d_&#10; 2 4" xfId="148"/>
    <cellStyle name="计算 2 3" xfId="149"/>
    <cellStyle name="40% - 强调文字颜色 3 3" xfId="150"/>
    <cellStyle name="计算 2 5" xfId="151"/>
    <cellStyle name="警告文本 2 11" xfId="152"/>
    <cellStyle name="0,0_x000d_&#10;NA_x000d_&#10; 2 6" xfId="153"/>
    <cellStyle name="40% - 强调文字颜色 3 5" xfId="154"/>
    <cellStyle name="计算 2 6" xfId="155"/>
    <cellStyle name="警告文本 2 12" xfId="156"/>
    <cellStyle name="0,0_x000d_&#10;NA_x000d_&#10; 2 7" xfId="157"/>
    <cellStyle name="40% - 强调文字颜色 3 6" xfId="158"/>
    <cellStyle name="计算 2 7" xfId="159"/>
    <cellStyle name="警告文本 2 13" xfId="160"/>
    <cellStyle name="0,0_x000d_&#10;NA_x000d_&#10; 2 8" xfId="161"/>
    <cellStyle name="40% - 强调文字颜色 3 7" xfId="162"/>
    <cellStyle name="20% - 强调文字颜色 1 4" xfId="163"/>
    <cellStyle name="0,0_x000d_&#10;NA_x000d_&#10; 3" xfId="164"/>
    <cellStyle name="20% - 强调文字颜色 1 5" xfId="165"/>
    <cellStyle name="0,0_x000d_&#10;NA_x000d_&#10; 4" xfId="166"/>
    <cellStyle name="60% - 强调文字颜色 3 2 10" xfId="167"/>
    <cellStyle name="好 2" xfId="168"/>
    <cellStyle name="20% - 强调文字颜色 1 6" xfId="169"/>
    <cellStyle name="0,0_x000d_&#10;NA_x000d_&#10; 5" xfId="170"/>
    <cellStyle name="60% - 强调文字颜色 3 2 11" xfId="171"/>
    <cellStyle name="好 3" xfId="172"/>
    <cellStyle name="20% - 强调文字颜色 1 7" xfId="173"/>
    <cellStyle name="0,0_x000d_&#10;NA_x000d_&#10; 6" xfId="174"/>
    <cellStyle name="60% - 强调文字颜色 3 2 12" xfId="175"/>
    <cellStyle name="好 4" xfId="176"/>
    <cellStyle name="20% - 强调文字颜色 1 8" xfId="177"/>
    <cellStyle name="0,0_x000d_&#10;NA_x000d_&#10; 7" xfId="178"/>
    <cellStyle name="60% - 强调文字颜色 3 2 13" xfId="179"/>
    <cellStyle name="标题 3 2 2" xfId="180"/>
    <cellStyle name="好 5" xfId="181"/>
    <cellStyle name="20% - 强调文字颜色 1 9" xfId="182"/>
    <cellStyle name="0,0_x000d_&#10;NA_x000d_&#10; 8" xfId="183"/>
    <cellStyle name="0,0_x000d_&#10;NA_x000d_&#10; 9" xfId="184"/>
    <cellStyle name="0,0_x000d_&#10;NA_x000d_&#10;_2012-2013-2轻化系工作量2013.7.2" xfId="185"/>
    <cellStyle name="60% - 强调文字颜色 3 12" xfId="186"/>
    <cellStyle name="40% - 强调文字颜色 2 11" xfId="187"/>
    <cellStyle name="20% - 强调文字颜色 1 10" xfId="188"/>
    <cellStyle name="警告文本 2 6" xfId="189"/>
    <cellStyle name="60% - 强调文字颜色 4 2 13" xfId="190"/>
    <cellStyle name="60% - 强调文字颜色 1 9" xfId="191"/>
    <cellStyle name="40% - 强调文字颜色 2 13" xfId="192"/>
    <cellStyle name="20% - 强调文字颜色 1 12" xfId="193"/>
    <cellStyle name="强调文字颜色 2 2" xfId="194"/>
    <cellStyle name="警告文本 2 8" xfId="195"/>
    <cellStyle name="20% - 强调文字颜色 1 13" xfId="196"/>
    <cellStyle name="强调文字颜色 2 3" xfId="197"/>
    <cellStyle name="警告文本 2 9" xfId="198"/>
    <cellStyle name="20% - 强调文字颜色 1 2" xfId="199"/>
    <cellStyle name="强调文字颜色 2 2 12" xfId="200"/>
    <cellStyle name="20% - 强调文字颜色 3 5" xfId="201"/>
    <cellStyle name="强调文字颜色 3 2 12" xfId="202"/>
    <cellStyle name="60% - 强调文字颜色 1 3" xfId="203"/>
    <cellStyle name="20% - 强调文字颜色 1 2 10" xfId="204"/>
    <cellStyle name="20% - 强调文字颜色 3 6" xfId="205"/>
    <cellStyle name="强调文字颜色 3 2 13" xfId="206"/>
    <cellStyle name="60% - 强调文字颜色 1 4" xfId="207"/>
    <cellStyle name="20% - 强调文字颜色 1 2 11" xfId="208"/>
    <cellStyle name="20% - 强调文字颜色 3 7" xfId="209"/>
    <cellStyle name="警告文本 2 2" xfId="210"/>
    <cellStyle name="60% - 强调文字颜色 1 5" xfId="211"/>
    <cellStyle name="20% - 强调文字颜色 1 2 12" xfId="212"/>
    <cellStyle name="20% - 强调文字颜色 3 8" xfId="213"/>
    <cellStyle name="警告文本 2 3" xfId="214"/>
    <cellStyle name="60% - 强调文字颜色 4 2 10" xfId="215"/>
    <cellStyle name="60% - 强调文字颜色 1 6" xfId="216"/>
    <cellStyle name="20% - 强调文字颜色 1 2 13" xfId="217"/>
    <cellStyle name="40% - 强调文字颜色 2 2 7" xfId="218"/>
    <cellStyle name="20% - 强调文字颜色 1 2 2" xfId="219"/>
    <cellStyle name="40% - 强调文字颜色 2 2" xfId="220"/>
    <cellStyle name="差_2012-2013-2轻化系工作量2013.7.2 4" xfId="221"/>
    <cellStyle name="60% - 强调文字颜色 5 10" xfId="222"/>
    <cellStyle name="40% - 强调文字颜色 2 2 8" xfId="223"/>
    <cellStyle name="20% - 强调文字颜色 1 2 3" xfId="224"/>
    <cellStyle name="40% - 强调文字颜色 2 3" xfId="225"/>
    <cellStyle name="差_2012-2013-2轻化系工作量2013.7.2 5" xfId="226"/>
    <cellStyle name="60% - 强调文字颜色 5 11" xfId="227"/>
    <cellStyle name="40% - 强调文字颜色 4 10" xfId="228"/>
    <cellStyle name="40% - 强调文字颜色 2 2 9" xfId="229"/>
    <cellStyle name="20% - 强调文字颜色 1 2 4" xfId="230"/>
    <cellStyle name="40% - 强调文字颜色 2 4" xfId="231"/>
    <cellStyle name="60% - 强调文字颜色 5 12" xfId="232"/>
    <cellStyle name="40% - 强调文字颜色 4 11" xfId="233"/>
    <cellStyle name="20% - 强调文字颜色 3 10" xfId="234"/>
    <cellStyle name="20% - 强调文字颜色 1 2 5" xfId="235"/>
    <cellStyle name="40% - 强调文字颜色 2 5" xfId="236"/>
    <cellStyle name="60% - 强调文字颜色 5 13" xfId="237"/>
    <cellStyle name="40% - 强调文字颜色 4 12" xfId="238"/>
    <cellStyle name="20% - 强调文字颜色 3 11" xfId="239"/>
    <cellStyle name="20% - 强调文字颜色 1 2 6" xfId="240"/>
    <cellStyle name="40% - 强调文字颜色 2 6" xfId="241"/>
    <cellStyle name="40% - 强调文字颜色 4 13" xfId="242"/>
    <cellStyle name="20% - 强调文字颜色 3 12" xfId="243"/>
    <cellStyle name="20% - 强调文字颜色 1 2 7" xfId="244"/>
    <cellStyle name="20% - 强调文字颜色 3 13" xfId="245"/>
    <cellStyle name="20% - 强调文字颜色 1 2 8" xfId="246"/>
    <cellStyle name="40% - 强调文字颜色 2 7" xfId="247"/>
    <cellStyle name="20% - 强调文字颜色 1 2 9" xfId="248"/>
    <cellStyle name="40% - 强调文字颜色 2 8" xfId="249"/>
    <cellStyle name="60% - 强调文字颜色 6 9" xfId="250"/>
    <cellStyle name="60% - 强调文字颜色 2 2 3" xfId="251"/>
    <cellStyle name="计算 2 11" xfId="252"/>
    <cellStyle name="60% - 强调文字颜色 4 12" xfId="253"/>
    <cellStyle name="40% - 强调文字颜色 3 11" xfId="254"/>
    <cellStyle name="20% - 强调文字颜色 2 10" xfId="255"/>
    <cellStyle name="强调文字颜色 1 2 4" xfId="256"/>
    <cellStyle name="60% - 强调文字颜色 2 2 4" xfId="257"/>
    <cellStyle name="计算 2 12" xfId="258"/>
    <cellStyle name="60% - 强调文字颜色 4 13" xfId="259"/>
    <cellStyle name="40% - 强调文字颜色 3 12" xfId="260"/>
    <cellStyle name="20% - 强调文字颜色 2 11" xfId="261"/>
    <cellStyle name="强调文字颜色 1 2 5" xfId="262"/>
    <cellStyle name="40% - 强调文字颜色 3 13" xfId="263"/>
    <cellStyle name="20% - 强调文字颜色 2 12" xfId="264"/>
    <cellStyle name="强调文字颜色 1 2 6" xfId="265"/>
    <cellStyle name="60% - 强调文字颜色 2 2 5" xfId="266"/>
    <cellStyle name="计算 2 13" xfId="267"/>
    <cellStyle name="20% - 强调文字颜色 2 13" xfId="268"/>
    <cellStyle name="强调文字颜色 1 2 7" xfId="269"/>
    <cellStyle name="60% - 强调文字颜色 2 2 6" xfId="270"/>
    <cellStyle name="40% - 强调文字颜色 5 2 10" xfId="271"/>
    <cellStyle name="输出 2 13" xfId="272"/>
    <cellStyle name="20% - 强调文字颜色 2 2" xfId="273"/>
    <cellStyle name="20% - 强调文字颜色 3 2 7" xfId="274"/>
    <cellStyle name="强调文字颜色 4 2 12" xfId="275"/>
    <cellStyle name="20% - 强调文字颜色 5 8" xfId="276"/>
    <cellStyle name="20% - 强调文字颜色 2 2 10" xfId="277"/>
    <cellStyle name="汇总 13" xfId="278"/>
    <cellStyle name="60% - 强调文字颜色 3 6" xfId="279"/>
    <cellStyle name="强调文字颜色 4 2 13" xfId="280"/>
    <cellStyle name="20% - 强调文字颜色 5 9" xfId="281"/>
    <cellStyle name="60% - 强调文字颜色 3 7" xfId="282"/>
    <cellStyle name="20% - 强调文字颜色 2 2 11" xfId="283"/>
    <cellStyle name="60% - 强调文字颜色 3 8" xfId="284"/>
    <cellStyle name="20% - 强调文字颜色 2 2 12" xfId="285"/>
    <cellStyle name="常规 2 2" xfId="286"/>
    <cellStyle name="60% - 强调文字颜色 3 9" xfId="287"/>
    <cellStyle name="60% - 强调文字颜色 5 2 10" xfId="288"/>
    <cellStyle name="20% - 强调文字颜色 2 2 13" xfId="289"/>
    <cellStyle name="常规 2 3" xfId="290"/>
    <cellStyle name="40% - 强调文字颜色 3 2 7" xfId="291"/>
    <cellStyle name="20% - 强调文字颜色 2 2 2" xfId="292"/>
    <cellStyle name="40% - 强调文字颜色 3 2 8" xfId="293"/>
    <cellStyle name="20% - 强调文字颜色 2 2 3" xfId="294"/>
    <cellStyle name="40% - 强调文字颜色 3 2 9" xfId="295"/>
    <cellStyle name="20% - 强调文字颜色 2 2 4" xfId="296"/>
    <cellStyle name="20% - 强调文字颜色 2 2 5" xfId="297"/>
    <cellStyle name="20% - 强调文字颜色 2 2 6" xfId="298"/>
    <cellStyle name="20% - 强调文字颜色 2 2 7" xfId="299"/>
    <cellStyle name="20% - 强调文字颜色 2 2 8" xfId="300"/>
    <cellStyle name="20% - 强调文字颜色 2 2 9" xfId="301"/>
    <cellStyle name="20% - 强调文字颜色 2 3" xfId="302"/>
    <cellStyle name="20% - 强调文字颜色 3 2 8" xfId="303"/>
    <cellStyle name="20% - 强调文字颜色 2 4" xfId="304"/>
    <cellStyle name="20% - 强调文字颜色 3 2 9" xfId="305"/>
    <cellStyle name="20% - 强调文字颜色 2 5" xfId="306"/>
    <cellStyle name="40% - 强调文字颜色 2 2 10" xfId="307"/>
    <cellStyle name="20% - 强调文字颜色 2 6" xfId="308"/>
    <cellStyle name="40% - 强调文字颜色 2 2 11" xfId="309"/>
    <cellStyle name="20% - 强调文字颜色 2 7" xfId="310"/>
    <cellStyle name="40% - 强调文字颜色 2 2 12" xfId="311"/>
    <cellStyle name="20% - 强调文字颜色 2 8" xfId="312"/>
    <cellStyle name="40% - 强调文字颜色 2 2 13" xfId="313"/>
    <cellStyle name="20% - 强调文字颜色 2 9" xfId="314"/>
    <cellStyle name="20% - 强调文字颜色 3 2" xfId="315"/>
    <cellStyle name="适中 7" xfId="316"/>
    <cellStyle name="20% - 强调文字颜色 5 13" xfId="317"/>
    <cellStyle name="20% - 强调文字颜色 3 2 10" xfId="318"/>
    <cellStyle name="60% - 强调文字颜色 5 9" xfId="319"/>
    <cellStyle name="20% - 强调文字颜色 3 2 11" xfId="320"/>
    <cellStyle name="20% - 强调文字颜色 3 2 12" xfId="321"/>
    <cellStyle name="60% - 强调文字颜色 6 2 10" xfId="322"/>
    <cellStyle name="20% - 强调文字颜色 3 2 13" xfId="323"/>
    <cellStyle name="40% - 强调文字颜色 4 2 7" xfId="324"/>
    <cellStyle name="20% - 强调文字颜色 3 2 2" xfId="325"/>
    <cellStyle name="标题 4 9" xfId="326"/>
    <cellStyle name="40% - 强调文字颜色 4 2 8" xfId="327"/>
    <cellStyle name="20% - 强调文字颜色 3 2 3" xfId="328"/>
    <cellStyle name="40% - 强调文字颜色 4 2 9" xfId="329"/>
    <cellStyle name="20% - 强调文字颜色 3 2 4" xfId="330"/>
    <cellStyle name="20% - 强调文字颜色 3 2 5" xfId="331"/>
    <cellStyle name="20% - 强调文字颜色 3 2 6" xfId="332"/>
    <cellStyle name="20% - 强调文字颜色 3 4" xfId="333"/>
    <cellStyle name="适中 9" xfId="334"/>
    <cellStyle name="着色 6" xfId="335"/>
    <cellStyle name="强调文字颜色 3 2 11" xfId="336"/>
    <cellStyle name="60% - 强调文字颜色 1 2" xfId="337"/>
    <cellStyle name="60% - 强调文字颜色 3 10" xfId="338"/>
    <cellStyle name="20% - 强调文字颜色 3 9" xfId="339"/>
    <cellStyle name="警告文本 2 4" xfId="340"/>
    <cellStyle name="60% - 强调文字颜色 4 2 11" xfId="341"/>
    <cellStyle name="常规_课务分工" xfId="342"/>
    <cellStyle name="60% - 强调文字颜色 1 7" xfId="343"/>
    <cellStyle name="60% - 强调文字颜色 6 12" xfId="344"/>
    <cellStyle name="40% - 强调文字颜色 5 11" xfId="345"/>
    <cellStyle name="20% - 强调文字颜色 4 10" xfId="346"/>
    <cellStyle name="好_2012-2013-2轻化系工作量2013.7.2 4" xfId="347"/>
    <cellStyle name="60% - 强调文字颜色 6 13" xfId="348"/>
    <cellStyle name="40% - 强调文字颜色 5 12" xfId="349"/>
    <cellStyle name="20% - 强调文字颜色 4 11" xfId="350"/>
    <cellStyle name="好_2012-2013-2轻化系工作量2013.7.2 5" xfId="351"/>
    <cellStyle name="40% - 强调文字颜色 5 13" xfId="352"/>
    <cellStyle name="20% - 强调文字颜色 4 12" xfId="353"/>
    <cellStyle name="20% - 强调文字颜色 4 13" xfId="354"/>
    <cellStyle name="60% - 强调文字颜色 1 2 7" xfId="355"/>
    <cellStyle name="输入 2_轻化系2014年度工作量统计2015.1.22(第3次报教务处）" xfId="356"/>
    <cellStyle name="20% - 强调文字颜色 4 2" xfId="357"/>
    <cellStyle name="20% - 强调文字颜色 4 2 10" xfId="358"/>
    <cellStyle name="20% - 强调文字颜色 4 2 11" xfId="359"/>
    <cellStyle name="20% - 强调文字颜色 4 2 12" xfId="360"/>
    <cellStyle name="20% - 强调文字颜色 4 2 13" xfId="361"/>
    <cellStyle name="40% - 强调文字颜色 5 2 7" xfId="362"/>
    <cellStyle name="20% - 强调文字颜色 4 2 2" xfId="363"/>
    <cellStyle name="60% - 强调文字颜色 4 8" xfId="364"/>
    <cellStyle name="常规 3 2" xfId="365"/>
    <cellStyle name="检查单元格 10" xfId="366"/>
    <cellStyle name="40% - 强调文字颜色 5 2 8" xfId="367"/>
    <cellStyle name="20% - 强调文字颜色 4 2 3" xfId="368"/>
    <cellStyle name="40% - 强调文字颜色 4 2 10" xfId="369"/>
    <cellStyle name="60% - 强调文字颜色 4 9" xfId="370"/>
    <cellStyle name="40% - 强调文字颜色 4 2 11" xfId="371"/>
    <cellStyle name="检查单元格 11" xfId="372"/>
    <cellStyle name="40% - 强调文字颜色 5 2 9" xfId="373"/>
    <cellStyle name="20% - 强调文字颜色 4 2 4" xfId="374"/>
    <cellStyle name="常规_Sheet1_Sheet2_任课" xfId="375"/>
    <cellStyle name="检查单元格 12" xfId="376"/>
    <cellStyle name="20% - 强调文字颜色 4 2 5" xfId="377"/>
    <cellStyle name="40% - 强调文字颜色 4 2 12" xfId="378"/>
    <cellStyle name="检查单元格 13" xfId="379"/>
    <cellStyle name="20% - 强调文字颜色 4 2 6" xfId="380"/>
    <cellStyle name="40% - 强调文字颜色 4 2 13" xfId="381"/>
    <cellStyle name="20% - 强调文字颜色 4 2 7" xfId="382"/>
    <cellStyle name="20% - 强调文字颜色 4 2 8" xfId="383"/>
    <cellStyle name="20% - 强调文字颜色 4 2 9" xfId="384"/>
    <cellStyle name="60% - 强调文字颜色 1 2 8" xfId="385"/>
    <cellStyle name="20% - 强调文字颜色 4 3" xfId="386"/>
    <cellStyle name="60% - 强调文字颜色 1 2 9" xfId="387"/>
    <cellStyle name="20% - 强调文字颜色 4 4" xfId="388"/>
    <cellStyle name="60% - 强调文字颜色 2 2" xfId="389"/>
    <cellStyle name="注释 12" xfId="390"/>
    <cellStyle name="常规 5" xfId="391"/>
    <cellStyle name="好 13" xfId="392"/>
    <cellStyle name="20% - 强调文字颜色 4 6" xfId="393"/>
    <cellStyle name="60% - 强调文字颜色 2 4" xfId="394"/>
    <cellStyle name="常规 7" xfId="395"/>
    <cellStyle name="20% - 强调文字颜色 4 7" xfId="396"/>
    <cellStyle name="60% - 强调文字颜色 2 5" xfId="397"/>
    <cellStyle name="常规 8" xfId="398"/>
    <cellStyle name="20% - 强调文字颜色 4 8" xfId="399"/>
    <cellStyle name="60% - 强调文字颜色 2 6" xfId="400"/>
    <cellStyle name="常规 9" xfId="401"/>
    <cellStyle name="40% - 强调文字颜色 3 2 10" xfId="402"/>
    <cellStyle name="20% - 强调文字颜色 4 9" xfId="403"/>
    <cellStyle name="60% - 强调文字颜色 2 7" xfId="404"/>
    <cellStyle name="40% - 强调文字颜色 3 2 11" xfId="405"/>
    <cellStyle name="适中 2 11" xfId="406"/>
    <cellStyle name="20% - 着色 5" xfId="407"/>
    <cellStyle name="计算 7" xfId="408"/>
    <cellStyle name="着色 1" xfId="409"/>
    <cellStyle name="40% - 强调文字颜色 6 11" xfId="410"/>
    <cellStyle name="20% - 强调文字颜色 5 10" xfId="411"/>
    <cellStyle name="适中 2 12" xfId="412"/>
    <cellStyle name="20% - 着色 6" xfId="413"/>
    <cellStyle name="计算 8" xfId="414"/>
    <cellStyle name="着色 2" xfId="415"/>
    <cellStyle name="40% - 强调文字颜色 6 12" xfId="416"/>
    <cellStyle name="20% - 强调文字颜色 5 11" xfId="417"/>
    <cellStyle name="40% - 强调文字颜色 6 13" xfId="418"/>
    <cellStyle name="20% - 强调文字颜色 5 12" xfId="419"/>
    <cellStyle name="20% - 强调文字颜色 5 2" xfId="420"/>
    <cellStyle name="20% - 强调文字颜色 5 2 10" xfId="421"/>
    <cellStyle name="20% - 强调文字颜色 5 2 11" xfId="422"/>
    <cellStyle name="20% - 强调文字颜色 5 2 12" xfId="423"/>
    <cellStyle name="20% - 强调文字颜色 5 2 13" xfId="424"/>
    <cellStyle name="40% - 着色 2" xfId="425"/>
    <cellStyle name="40% - 强调文字颜色 6 2 7" xfId="426"/>
    <cellStyle name="20% - 强调文字颜色 5 2 2" xfId="427"/>
    <cellStyle name="40% - 着色 3" xfId="428"/>
    <cellStyle name="40% - 强调文字颜色 6 2 8" xfId="429"/>
    <cellStyle name="20% - 强调文字颜色 5 2 3" xfId="430"/>
    <cellStyle name="40% - 着色 4" xfId="431"/>
    <cellStyle name="40% - 强调文字颜色 6 2 9" xfId="432"/>
    <cellStyle name="20% - 强调文字颜色 5 2 4" xfId="433"/>
    <cellStyle name="40% - 着色 5" xfId="434"/>
    <cellStyle name="20% - 强调文字颜色 5 2 5" xfId="435"/>
    <cellStyle name="标题 5 10" xfId="436"/>
    <cellStyle name="40% - 着色 6" xfId="437"/>
    <cellStyle name="20% - 强调文字颜色 5 2 6" xfId="438"/>
    <cellStyle name="标题 5 11" xfId="439"/>
    <cellStyle name="20% - 强调文字颜色 5 2 7" xfId="440"/>
    <cellStyle name="标题 5 12" xfId="441"/>
    <cellStyle name="20% - 强调文字颜色 5 2 8" xfId="442"/>
    <cellStyle name="标题 5 13" xfId="443"/>
    <cellStyle name="链接单元格 2" xfId="444"/>
    <cellStyle name="20% - 强调文字颜色 5 2 9" xfId="445"/>
    <cellStyle name="20% - 强调文字颜色 5 3" xfId="446"/>
    <cellStyle name="20% - 强调文字颜色 5 4" xfId="447"/>
    <cellStyle name="强调文字颜色 4 10" xfId="448"/>
    <cellStyle name="60% - 强调文字颜色 3 2" xfId="449"/>
    <cellStyle name="20% - 强调文字颜色 5 5" xfId="450"/>
    <cellStyle name="汇总 10" xfId="451"/>
    <cellStyle name="强调文字颜色 4 11" xfId="452"/>
    <cellStyle name="60% - 强调文字颜色 3 3" xfId="453"/>
    <cellStyle name="强调文字颜色 4 2 10" xfId="454"/>
    <cellStyle name="20% - 强调文字颜色 5 6" xfId="455"/>
    <cellStyle name="汇总 11" xfId="456"/>
    <cellStyle name="强调文字颜色 4 12" xfId="457"/>
    <cellStyle name="60% - 强调文字颜色 3 4" xfId="458"/>
    <cellStyle name="强调文字颜色 4 2 11" xfId="459"/>
    <cellStyle name="20% - 强调文字颜色 5 7" xfId="460"/>
    <cellStyle name="汇总 12" xfId="461"/>
    <cellStyle name="强调文字颜色 4 13" xfId="462"/>
    <cellStyle name="60% - 强调文字颜色 3 5" xfId="463"/>
    <cellStyle name="20% - 强调文字颜色 6 10" xfId="464"/>
    <cellStyle name="检查单元格 2 5" xfId="465"/>
    <cellStyle name="20% - 强调文字颜色 6 11" xfId="466"/>
    <cellStyle name="检查单元格 2 6" xfId="467"/>
    <cellStyle name="20% - 强调文字颜色 6 12" xfId="468"/>
    <cellStyle name="检查单元格 2 7" xfId="469"/>
    <cellStyle name="20% - 强调文字颜色 6 13" xfId="470"/>
    <cellStyle name="检查单元格 2 8" xfId="471"/>
    <cellStyle name="20% - 强调文字颜色 6 2" xfId="472"/>
    <cellStyle name="60% - 强调文字颜色 6 2 4" xfId="473"/>
    <cellStyle name="标题 4 2 8" xfId="474"/>
    <cellStyle name="20% - 强调文字颜色 6 2 10" xfId="475"/>
    <cellStyle name="警告文本 12" xfId="476"/>
    <cellStyle name="20% - 强调文字颜色 6 2 11" xfId="477"/>
    <cellStyle name="警告文本 13" xfId="478"/>
    <cellStyle name="60% - 强调文字颜色 1 10" xfId="479"/>
    <cellStyle name="60% - 强调文字颜色 1 12" xfId="480"/>
    <cellStyle name="20% - 强调文字颜色 6 2 13" xfId="481"/>
    <cellStyle name="20% - 强调文字颜色 6 2 2" xfId="482"/>
    <cellStyle name="40% - 强调文字颜色 4 4" xfId="483"/>
    <cellStyle name="解释性文本 10" xfId="484"/>
    <cellStyle name="20% - 强调文字颜色 6 2 3" xfId="485"/>
    <cellStyle name="40% - 强调文字颜色 4 5" xfId="486"/>
    <cellStyle name="解释性文本 11" xfId="487"/>
    <cellStyle name="20% - 强调文字颜色 6 2 4" xfId="488"/>
    <cellStyle name="40% - 强调文字颜色 4 6" xfId="489"/>
    <cellStyle name="解释性文本 12" xfId="490"/>
    <cellStyle name="20% - 强调文字颜色 6 2 5" xfId="491"/>
    <cellStyle name="40% - 强调文字颜色 4 7" xfId="492"/>
    <cellStyle name="解释性文本 13" xfId="493"/>
    <cellStyle name="20% - 强调文字颜色 6 2 6" xfId="494"/>
    <cellStyle name="40% - 强调文字颜色 4 8" xfId="495"/>
    <cellStyle name="20% - 强调文字颜色 6 2 7" xfId="496"/>
    <cellStyle name="强调文字颜色 2 10" xfId="497"/>
    <cellStyle name="40% - 强调文字颜色 4 9" xfId="498"/>
    <cellStyle name="20% - 强调文字颜色 6 2 8" xfId="499"/>
    <cellStyle name="强调文字颜色 2 11" xfId="500"/>
    <cellStyle name="20% - 强调文字颜色 6 2 9" xfId="501"/>
    <cellStyle name="强调文字颜色 2 12" xfId="502"/>
    <cellStyle name="20% - 强调文字颜色 6 3" xfId="503"/>
    <cellStyle name="60% - 强调文字颜色 6 2 5" xfId="504"/>
    <cellStyle name="标题 4 2 9" xfId="505"/>
    <cellStyle name="60% - 强调文字颜色 4 2" xfId="506"/>
    <cellStyle name="强调文字颜色 5 2 7" xfId="507"/>
    <cellStyle name="标题 4 13" xfId="508"/>
    <cellStyle name="20% - 强调文字颜色 6 4" xfId="509"/>
    <cellStyle name="60% - 强调文字颜色 6 2 6" xfId="510"/>
    <cellStyle name="60% - 强调文字颜色 6 2 7" xfId="511"/>
    <cellStyle name="40% - 强调文字颜色 5 2 2" xfId="512"/>
    <cellStyle name="20% - 强调文字颜色 6 5" xfId="513"/>
    <cellStyle name="60% - 强调文字颜色 4 3" xfId="514"/>
    <cellStyle name="汇总 2 10" xfId="515"/>
    <cellStyle name="40% - 强调文字颜色 5 2 3" xfId="516"/>
    <cellStyle name="60% - 强调文字颜色 6 2 8" xfId="517"/>
    <cellStyle name="20% - 强调文字颜色 6 6" xfId="518"/>
    <cellStyle name="60% - 强调文字颜色 4 4" xfId="519"/>
    <cellStyle name="60% - 强调文字颜色 4 5" xfId="520"/>
    <cellStyle name="汇总 2 11" xfId="521"/>
    <cellStyle name="60% - 强调文字颜色 6 2 9" xfId="522"/>
    <cellStyle name="40% - 强调文字颜色 5 2 4" xfId="523"/>
    <cellStyle name="20% - 强调文字颜色 6 7" xfId="524"/>
    <cellStyle name="60% - 强调文字颜色 4 6" xfId="525"/>
    <cellStyle name="汇总 2 12" xfId="526"/>
    <cellStyle name="40% - 强调文字颜色 5 2 5" xfId="527"/>
    <cellStyle name="20% - 强调文字颜色 6 8" xfId="528"/>
    <cellStyle name="60% - 强调文字颜色 4 7" xfId="529"/>
    <cellStyle name="汇总 2 13" xfId="530"/>
    <cellStyle name="40% - 强调文字颜色 5 2 6" xfId="531"/>
    <cellStyle name="20% - 强调文字颜色 6 9" xfId="532"/>
    <cellStyle name="40% - 强调文字颜色 6 10" xfId="533"/>
    <cellStyle name="计算 6" xfId="534"/>
    <cellStyle name="20% - 着色 4" xfId="535"/>
    <cellStyle name="适中 2 10" xfId="536"/>
    <cellStyle name="适中 3" xfId="537"/>
    <cellStyle name="好_2012-2013-2轻化系工作量2013.7.2" xfId="538"/>
    <cellStyle name="40% - 强调文字颜色 1 10" xfId="539"/>
    <cellStyle name="60% - 强调文字颜色 2 11" xfId="540"/>
    <cellStyle name="链接单元格 2 10" xfId="541"/>
    <cellStyle name="40% - 强调文字颜色 1 11" xfId="542"/>
    <cellStyle name="60% - 强调文字颜色 2 12" xfId="543"/>
    <cellStyle name="链接单元格 2 11" xfId="544"/>
    <cellStyle name="40% - 强调文字颜色 1 12" xfId="545"/>
    <cellStyle name="60% - 强调文字颜色 2 13" xfId="546"/>
    <cellStyle name="40% - 强调文字颜色 1 2" xfId="547"/>
    <cellStyle name="解释性文本 2 9" xfId="548"/>
    <cellStyle name="40% - 强调文字颜色 1 2 10" xfId="549"/>
    <cellStyle name="40% - 强调文字颜色 1 2 11" xfId="550"/>
    <cellStyle name="强调文字颜色 3 10" xfId="551"/>
    <cellStyle name="40% - 强调文字颜色 1 2 12" xfId="552"/>
    <cellStyle name="40% - 强调文字颜色 1 2 2" xfId="553"/>
    <cellStyle name="60% - 强调文字颜色 2 2 7" xfId="554"/>
    <cellStyle name="40% - 强调文字颜色 5 2 11" xfId="555"/>
    <cellStyle name="40% - 强调文字颜色 1 2 3" xfId="556"/>
    <cellStyle name="60% - 强调文字颜色 2 2 8" xfId="557"/>
    <cellStyle name="40% - 强调文字颜色 5 2 12" xfId="558"/>
    <cellStyle name="40% - 强调文字颜色 1 2 4" xfId="559"/>
    <cellStyle name="60% - 强调文字颜色 2 2 9" xfId="560"/>
    <cellStyle name="40% - 强调文字颜色 5 2 13" xfId="561"/>
    <cellStyle name="40% - 强调文字颜色 1 2 5" xfId="562"/>
    <cellStyle name="40% - 强调文字颜色 1 2 6" xfId="563"/>
    <cellStyle name="40% - 强调文字颜色 1 2 7" xfId="564"/>
    <cellStyle name="40% - 强调文字颜色 1 3" xfId="565"/>
    <cellStyle name="40% - 强调文字颜色 1 4" xfId="566"/>
    <cellStyle name="40% - 强调文字颜色 1 5" xfId="567"/>
    <cellStyle name="40% - 强调文字颜色 1 6" xfId="568"/>
    <cellStyle name="40% - 强调文字颜色 1 7" xfId="569"/>
    <cellStyle name="40% - 强调文字颜色 1 8" xfId="570"/>
    <cellStyle name="40% - 强调文字颜色 1 9" xfId="571"/>
    <cellStyle name="60% - 强调文字颜色 1 8" xfId="572"/>
    <cellStyle name="60% - 强调文字颜色 4 2 12" xfId="573"/>
    <cellStyle name="警告文本 2 5" xfId="574"/>
    <cellStyle name="40% - 强调文字颜色 2 10" xfId="575"/>
    <cellStyle name="60% - 强调文字颜色 3 11" xfId="576"/>
    <cellStyle name="40% - 强调文字颜色 2 2 2" xfId="577"/>
    <cellStyle name="60% - 强调文字颜色 3 2 7" xfId="578"/>
    <cellStyle name="40% - 强调文字颜色 2 2 3" xfId="579"/>
    <cellStyle name="60% - 强调文字颜色 3 2 8" xfId="580"/>
    <cellStyle name="40% - 强调文字颜色 2 2 4" xfId="581"/>
    <cellStyle name="60% - 强调文字颜色 3 2 9" xfId="582"/>
    <cellStyle name="常规 11 2" xfId="583"/>
    <cellStyle name="40% - 强调文字颜色 2 2 5" xfId="584"/>
    <cellStyle name="40% - 强调文字颜色 2 2 6" xfId="585"/>
    <cellStyle name="40% - 强调文字颜色 2 9" xfId="586"/>
    <cellStyle name="40% - 强调文字颜色 3 2 12" xfId="587"/>
    <cellStyle name="60% - 强调文字颜色 2 8" xfId="588"/>
    <cellStyle name="40% - 强调文字颜色 3 2 13" xfId="589"/>
    <cellStyle name="输入 2 2" xfId="590"/>
    <cellStyle name="60% - 强调文字颜色 2 9" xfId="591"/>
    <cellStyle name="40% - 强调文字颜色 3 2 2" xfId="592"/>
    <cellStyle name="40% - 强调文字颜色 6 9" xfId="593"/>
    <cellStyle name="60% - 强调文字颜色 4 2 7" xfId="594"/>
    <cellStyle name="40% - 强调文字颜色 3 2 3" xfId="595"/>
    <cellStyle name="60% - 强调文字颜色 4 2 8" xfId="596"/>
    <cellStyle name="40% - 强调文字颜色 3 2 4" xfId="597"/>
    <cellStyle name="60% - 强调文字颜色 4 2 9" xfId="598"/>
    <cellStyle name="40% - 强调文字颜色 3 2 5" xfId="599"/>
    <cellStyle name="40% - 强调文字颜色 3 2 6" xfId="600"/>
    <cellStyle name="标题 4 4" xfId="601"/>
    <cellStyle name="差_2012年轻化系教学工作量2013.1.25" xfId="602"/>
    <cellStyle name="40% - 强调文字颜色 4 2 2" xfId="603"/>
    <cellStyle name="60% - 强调文字颜色 5 2 7" xfId="604"/>
    <cellStyle name="标题 4 5" xfId="605"/>
    <cellStyle name="40% - 强调文字颜色 4 2 3" xfId="606"/>
    <cellStyle name="60% - 强调文字颜色 5 2 8" xfId="607"/>
    <cellStyle name="标题 4 6" xfId="608"/>
    <cellStyle name="40% - 强调文字颜色 4 2 4" xfId="609"/>
    <cellStyle name="60% - 强调文字颜色 5 2 9" xfId="610"/>
    <cellStyle name="标题 4 7" xfId="611"/>
    <cellStyle name="40% - 强调文字颜色 4 2 5" xfId="612"/>
    <cellStyle name="标题 4 8" xfId="613"/>
    <cellStyle name="40% - 强调文字颜色 4 2 6" xfId="614"/>
    <cellStyle name="40% - 强调文字颜色 4 3" xfId="615"/>
    <cellStyle name="好_2012-2013-2轻化系工作量2013.7.2 3" xfId="616"/>
    <cellStyle name="40% - 强调文字颜色 5 10" xfId="617"/>
    <cellStyle name="60% - 强调文字颜色 6 11" xfId="618"/>
    <cellStyle name="好 2 3" xfId="619"/>
    <cellStyle name="40% - 强调文字颜色 5 2" xfId="620"/>
    <cellStyle name="好 2 4" xfId="621"/>
    <cellStyle name="40% - 强调文字颜色 5 3" xfId="622"/>
    <cellStyle name="好 2 5" xfId="623"/>
    <cellStyle name="40% - 强调文字颜色 5 4" xfId="624"/>
    <cellStyle name="好 2 6" xfId="625"/>
    <cellStyle name="40% - 强调文字颜色 5 5" xfId="626"/>
    <cellStyle name="好 2 7" xfId="627"/>
    <cellStyle name="40% - 强调文字颜色 5 6" xfId="628"/>
    <cellStyle name="注释 2 2" xfId="629"/>
    <cellStyle name="链接单元格 2_轻化系2014年度工作量统计2015.1.22(第3次报教务处）" xfId="630"/>
    <cellStyle name="好 2 9" xfId="631"/>
    <cellStyle name="40% - 强调文字颜色 5 8" xfId="632"/>
    <cellStyle name="注释 2 4" xfId="633"/>
    <cellStyle name="40% - 强调文字颜色 5 9" xfId="634"/>
    <cellStyle name="注释 2 5" xfId="635"/>
    <cellStyle name="标题 2 2 4" xfId="636"/>
    <cellStyle name="40% - 强调文字颜色 6 2" xfId="637"/>
    <cellStyle name="40% - 强调文字颜色 6 2 10" xfId="638"/>
    <cellStyle name="40% - 强调文字颜色 6 2 11" xfId="639"/>
    <cellStyle name="40% - 强调文字颜色 6 2 2" xfId="640"/>
    <cellStyle name="40% - 强调文字颜色 6 2 12" xfId="641"/>
    <cellStyle name="40% - 强调文字颜色 6 2 3" xfId="642"/>
    <cellStyle name="40% - 强调文字颜色 6 2 13" xfId="643"/>
    <cellStyle name="40% - 强调文字颜色 6 2 4" xfId="644"/>
    <cellStyle name="40% - 强调文字颜色 6 2 5" xfId="645"/>
    <cellStyle name="40% - 强调文字颜色 6 2 6" xfId="646"/>
    <cellStyle name="40% - 着色 1" xfId="647"/>
    <cellStyle name="标题 2 2 5" xfId="648"/>
    <cellStyle name="40% - 强调文字颜色 6 3" xfId="649"/>
    <cellStyle name="标题 2 2 6" xfId="650"/>
    <cellStyle name="40% - 强调文字颜色 6 4" xfId="651"/>
    <cellStyle name="60% - 强调文字颜色 4 2 2" xfId="652"/>
    <cellStyle name="60% - 强调文字颜色 1 2 10" xfId="653"/>
    <cellStyle name="适中 2 4" xfId="654"/>
    <cellStyle name="强调文字颜色 3 2 3" xfId="655"/>
    <cellStyle name="标题 2 2 8" xfId="656"/>
    <cellStyle name="解释性文本 2 11" xfId="657"/>
    <cellStyle name="40% - 强调文字颜色 6 6" xfId="658"/>
    <cellStyle name="60% - 强调文字颜色 4 2 4" xfId="659"/>
    <cellStyle name="60% - 强调文字颜色 1 2 12" xfId="660"/>
    <cellStyle name="适中 2 6" xfId="661"/>
    <cellStyle name="强调文字颜色 3 2 5" xfId="662"/>
    <cellStyle name="标题 2 2 9" xfId="663"/>
    <cellStyle name="解释性文本 2 12" xfId="664"/>
    <cellStyle name="40% - 强调文字颜色 6 7" xfId="665"/>
    <cellStyle name="60% - 强调文字颜色 4 2 5" xfId="666"/>
    <cellStyle name="60% - 强调文字颜色 1 2 13" xfId="667"/>
    <cellStyle name="适中 2 7" xfId="668"/>
    <cellStyle name="强调文字颜色 3 2 6" xfId="669"/>
    <cellStyle name="解释性文本 2 13" xfId="670"/>
    <cellStyle name="40% - 强调文字颜色 6 8" xfId="671"/>
    <cellStyle name="60% - 强调文字颜色 4 2 6" xfId="672"/>
    <cellStyle name="60% - 强调文字颜色 1 13" xfId="673"/>
    <cellStyle name="60% - 强调文字颜色 1 2 2" xfId="674"/>
    <cellStyle name="60% - 强调文字颜色 1 2 3" xfId="675"/>
    <cellStyle name="60% - 强调文字颜色 1 2 4" xfId="676"/>
    <cellStyle name="60% - 强调文字颜色 1 2 5" xfId="677"/>
    <cellStyle name="60% - 强调文字颜色 1 2 6" xfId="678"/>
    <cellStyle name="60% - 强调文字颜色 2 10" xfId="679"/>
    <cellStyle name="60% - 强调文字颜色 2 2 10" xfId="680"/>
    <cellStyle name="60% - 强调文字颜色 2 2 11" xfId="681"/>
    <cellStyle name="60% - 强调文字颜色 2 2 12" xfId="682"/>
    <cellStyle name="60% - 强调文字颜色 2 2 13" xfId="683"/>
    <cellStyle name="标题 1 2 6" xfId="684"/>
    <cellStyle name="60% - 强调文字颜色 3 2 2" xfId="685"/>
    <cellStyle name="标题 1 2 7" xfId="686"/>
    <cellStyle name="60% - 强调文字颜色 3 2 3" xfId="687"/>
    <cellStyle name="标题 1 2 8" xfId="688"/>
    <cellStyle name="60% - 强调文字颜色 3 2 4" xfId="689"/>
    <cellStyle name="标题 1 2 9" xfId="690"/>
    <cellStyle name="60% - 强调文字颜色 3 2 5" xfId="691"/>
    <cellStyle name="60% - 强调文字颜色 3 2 6" xfId="692"/>
    <cellStyle name="强调文字颜色 1 2 2" xfId="693"/>
    <cellStyle name="60% - 强调文字颜色 4 10" xfId="694"/>
    <cellStyle name="60% - 强调文字颜色 5 2" xfId="695"/>
    <cellStyle name="常规 2 4" xfId="696"/>
    <cellStyle name="60% - 强调文字颜色 5 2 11" xfId="697"/>
    <cellStyle name="常规 2 5" xfId="698"/>
    <cellStyle name="60% - 强调文字颜色 5 2 12" xfId="699"/>
    <cellStyle name="常规 2 6" xfId="700"/>
    <cellStyle name="60% - 强调文字颜色 5 2 13" xfId="701"/>
    <cellStyle name="好 9" xfId="702"/>
    <cellStyle name="标题 3 2 6" xfId="703"/>
    <cellStyle name="60% - 强调文字颜色 5 2 2" xfId="704"/>
    <cellStyle name="标题 3 2 7" xfId="705"/>
    <cellStyle name="60% - 强调文字颜色 5 2 3" xfId="706"/>
    <cellStyle name="标题 3 2 8" xfId="707"/>
    <cellStyle name="60% - 强调文字颜色 5 2 4" xfId="708"/>
    <cellStyle name="标题 4 2" xfId="709"/>
    <cellStyle name="标题 3 2 9" xfId="710"/>
    <cellStyle name="60% - 强调文字颜色 5 2 5" xfId="711"/>
    <cellStyle name="标题 4 3" xfId="712"/>
    <cellStyle name="60% - 强调文字颜色 5 2 6" xfId="713"/>
    <cellStyle name="60% - 强调文字颜色 5 3" xfId="714"/>
    <cellStyle name="60% - 强调文字颜色 5 4" xfId="715"/>
    <cellStyle name="60% - 强调文字颜色 5 5" xfId="716"/>
    <cellStyle name="60% - 强调文字颜色 5 6" xfId="717"/>
    <cellStyle name="60% - 强调文字颜色 5 7" xfId="718"/>
    <cellStyle name="常规 4 2" xfId="719"/>
    <cellStyle name="60% - 强调文字颜色 5 8" xfId="720"/>
    <cellStyle name="好_2012-2013-2轻化系工作量2013.7.2 2" xfId="721"/>
    <cellStyle name="60% - 强调文字颜色 6 10" xfId="722"/>
    <cellStyle name="60% - 强调文字颜色 6 2" xfId="723"/>
    <cellStyle name="60% - 强调文字颜色 6 2 11" xfId="724"/>
    <cellStyle name="60% - 强调文字颜色 6 2 12" xfId="725"/>
    <cellStyle name="60% - 强调文字颜色 6 2 13" xfId="726"/>
    <cellStyle name="标题 4 2 6" xfId="727"/>
    <cellStyle name="60% - 强调文字颜色 6 2 2" xfId="728"/>
    <cellStyle name="标题 4 2 7" xfId="729"/>
    <cellStyle name="60% - 强调文字颜色 6 2 3" xfId="730"/>
    <cellStyle name="60% - 强调文字颜色 6 7" xfId="731"/>
    <cellStyle name="60% - 着色 1" xfId="732"/>
    <cellStyle name="60% - 着色 2" xfId="733"/>
    <cellStyle name="60% - 着色 3" xfId="734"/>
    <cellStyle name="60% - 着色 4" xfId="735"/>
    <cellStyle name="标题 1 2" xfId="736"/>
    <cellStyle name="60% - 着色 5" xfId="737"/>
    <cellStyle name="标题 1 3" xfId="738"/>
    <cellStyle name="60% - 着色 6" xfId="739"/>
    <cellStyle name="标题 1 4" xfId="740"/>
    <cellStyle name="输出 8" xfId="741"/>
    <cellStyle name="标题 1 10" xfId="742"/>
    <cellStyle name="输出 9" xfId="743"/>
    <cellStyle name="标题 1 11" xfId="744"/>
    <cellStyle name="标题 1 12" xfId="745"/>
    <cellStyle name="标题 1 13" xfId="746"/>
    <cellStyle name="标题 1 2 10" xfId="747"/>
    <cellStyle name="标题 1 2 11" xfId="748"/>
    <cellStyle name="标题 1 2 12" xfId="749"/>
    <cellStyle name="标题 1 2 13" xfId="750"/>
    <cellStyle name="标题 1 2 2" xfId="751"/>
    <cellStyle name="标题 1 2 3" xfId="752"/>
    <cellStyle name="标题 1 2 4" xfId="753"/>
    <cellStyle name="标题 1 2 5" xfId="754"/>
    <cellStyle name="标题 1 2_轻化系2014年度工作量统计2015.1.22(第3次报教务处）" xfId="755"/>
    <cellStyle name="标题 1 5" xfId="756"/>
    <cellStyle name="注释 2 10" xfId="757"/>
    <cellStyle name="标题 1 6" xfId="758"/>
    <cellStyle name="注释 2 11" xfId="759"/>
    <cellStyle name="标题 1 7" xfId="760"/>
    <cellStyle name="注释 2 12" xfId="761"/>
    <cellStyle name="标题 1 8" xfId="762"/>
    <cellStyle name="注释 2 13" xfId="763"/>
    <cellStyle name="标题 1 9" xfId="764"/>
    <cellStyle name="标题 10" xfId="765"/>
    <cellStyle name="标题 11" xfId="766"/>
    <cellStyle name="标题 12" xfId="767"/>
    <cellStyle name="标题 13" xfId="768"/>
    <cellStyle name="常规_任课" xfId="769"/>
    <cellStyle name="标题 14" xfId="770"/>
    <cellStyle name="标题 2 2 2" xfId="771"/>
    <cellStyle name="标题 15" xfId="772"/>
    <cellStyle name="标题 2 2 3" xfId="773"/>
    <cellStyle name="标题 16" xfId="774"/>
    <cellStyle name="标题 2 10" xfId="775"/>
    <cellStyle name="标题 2 12" xfId="776"/>
    <cellStyle name="标题 2 13" xfId="777"/>
    <cellStyle name="标题 2 2" xfId="778"/>
    <cellStyle name="标题 2 2 10" xfId="779"/>
    <cellStyle name="标题 2 2 11" xfId="780"/>
    <cellStyle name="标题 5 2" xfId="781"/>
    <cellStyle name="标题 2 2 12" xfId="782"/>
    <cellStyle name="标题 5 3" xfId="783"/>
    <cellStyle name="标题 2 2 13" xfId="784"/>
    <cellStyle name="标题 2 2_轻化系2014年度工作量统计2015.1.22(第3次报教务处）" xfId="785"/>
    <cellStyle name="标题 2 3" xfId="786"/>
    <cellStyle name="标题 2 4" xfId="787"/>
    <cellStyle name="标题 2 5" xfId="788"/>
    <cellStyle name="标题 2 6" xfId="789"/>
    <cellStyle name="标题 2 7" xfId="790"/>
    <cellStyle name="标题 2 8" xfId="791"/>
    <cellStyle name="标题 2 9" xfId="792"/>
    <cellStyle name="标题 3 10" xfId="793"/>
    <cellStyle name="标题 3 11" xfId="794"/>
    <cellStyle name="标题 3 12" xfId="795"/>
    <cellStyle name="标题 3 13" xfId="796"/>
    <cellStyle name="标题 3 2" xfId="797"/>
    <cellStyle name="标题 3 2 10" xfId="798"/>
    <cellStyle name="标题 3 2 11" xfId="799"/>
    <cellStyle name="标题 3 2 12" xfId="800"/>
    <cellStyle name="标题 3 2 13" xfId="801"/>
    <cellStyle name="好 6" xfId="802"/>
    <cellStyle name="标题 3 2 3" xfId="803"/>
    <cellStyle name="好 7" xfId="804"/>
    <cellStyle name="标题 3 2 4" xfId="805"/>
    <cellStyle name="好 8" xfId="806"/>
    <cellStyle name="标题 3 2 5" xfId="807"/>
    <cellStyle name="标题 3 2_轻化系2014年度工作量统计2015.1.22(第3次报教务处）" xfId="808"/>
    <cellStyle name="标题 3 3" xfId="809"/>
    <cellStyle name="标题 3 4" xfId="810"/>
    <cellStyle name="标题 3 5" xfId="811"/>
    <cellStyle name="标题 3 6" xfId="812"/>
    <cellStyle name="标题 3 7" xfId="813"/>
    <cellStyle name="标题 3 8" xfId="814"/>
    <cellStyle name="标题 3 9" xfId="815"/>
    <cellStyle name="标题 4 10" xfId="816"/>
    <cellStyle name="强调文字颜色 5 2 4" xfId="817"/>
    <cellStyle name="标题 4 11" xfId="818"/>
    <cellStyle name="强调文字颜色 5 2 5" xfId="819"/>
    <cellStyle name="标题 4 12" xfId="820"/>
    <cellStyle name="强调文字颜色 5 2 6" xfId="821"/>
    <cellStyle name="标题 4 2 10" xfId="822"/>
    <cellStyle name="标题 4 2 11" xfId="823"/>
    <cellStyle name="标题 4 2 12" xfId="824"/>
    <cellStyle name="标题 4 2 13" xfId="825"/>
    <cellStyle name="输入 12" xfId="826"/>
    <cellStyle name="标题 4 2 2" xfId="827"/>
    <cellStyle name="输入 13" xfId="828"/>
    <cellStyle name="标题 4 2 3" xfId="829"/>
    <cellStyle name="标题 4 2 4" xfId="830"/>
    <cellStyle name="标题 4 2 5" xfId="831"/>
    <cellStyle name="解释性文本 2 3" xfId="832"/>
    <cellStyle name="标题 5" xfId="833"/>
    <cellStyle name="解释性文本 2 4" xfId="834"/>
    <cellStyle name="标题 6" xfId="835"/>
    <cellStyle name="解释性文本 2 5" xfId="836"/>
    <cellStyle name="标题 7" xfId="837"/>
    <cellStyle name="解释性文本 2 6" xfId="838"/>
    <cellStyle name="标题 8" xfId="839"/>
    <cellStyle name="解释性文本 2 7" xfId="840"/>
    <cellStyle name="标题 9" xfId="841"/>
    <cellStyle name="差 10" xfId="842"/>
    <cellStyle name="差 11" xfId="843"/>
    <cellStyle name="差 13" xfId="844"/>
    <cellStyle name="解释性文本 5" xfId="845"/>
    <cellStyle name="差 2" xfId="846"/>
    <cellStyle name="差 2 10" xfId="847"/>
    <cellStyle name="差 7" xfId="848"/>
    <cellStyle name="差 2 11" xfId="849"/>
    <cellStyle name="差 8" xfId="850"/>
    <cellStyle name="差 2 12" xfId="851"/>
    <cellStyle name="差 9" xfId="852"/>
    <cellStyle name="差 2 13" xfId="853"/>
    <cellStyle name="差 2 2" xfId="854"/>
    <cellStyle name="差 2 3" xfId="855"/>
    <cellStyle name="差 2 4" xfId="856"/>
    <cellStyle name="差 2 5" xfId="857"/>
    <cellStyle name="差 2 6" xfId="858"/>
    <cellStyle name="差 2 7" xfId="859"/>
    <cellStyle name="差 2 8" xfId="860"/>
    <cellStyle name="解释性文本 6" xfId="861"/>
    <cellStyle name="差 3" xfId="862"/>
    <cellStyle name="计算 10" xfId="863"/>
    <cellStyle name="解释性文本 7" xfId="864"/>
    <cellStyle name="差 4" xfId="865"/>
    <cellStyle name="计算 11" xfId="866"/>
    <cellStyle name="解释性文本 8" xfId="867"/>
    <cellStyle name="差 5" xfId="868"/>
    <cellStyle name="计算 12" xfId="869"/>
    <cellStyle name="解释性文本 9" xfId="870"/>
    <cellStyle name="差 6" xfId="871"/>
    <cellStyle name="计算 13" xfId="872"/>
    <cellStyle name="差_2012-2013-2轻化系工作量2013.7.2" xfId="873"/>
    <cellStyle name="差_2012-2013-2轻化系工作量2013.7.2 2" xfId="874"/>
    <cellStyle name="差_2012-2013-2轻化系工作量2013.7.2 3" xfId="875"/>
    <cellStyle name="常规 4_2012-2013-2轻化系工作量2013.7.2" xfId="876"/>
    <cellStyle name="差_2012年轻化系教学工作量2013.1.25 2" xfId="877"/>
    <cellStyle name="差_2012年轻化系教学工作量2013.1.25 3" xfId="878"/>
    <cellStyle name="差_2012年轻化系教学工作量2013.1.25 4" xfId="879"/>
    <cellStyle name="差_2012年轻化系教学工作量2013.1.25 5" xfId="880"/>
    <cellStyle name="常规 10" xfId="881"/>
    <cellStyle name="常规 10 2" xfId="882"/>
    <cellStyle name="常规 10_2012-2013-2轻化系工作量2013.7.2" xfId="883"/>
    <cellStyle name="常规 11" xfId="884"/>
    <cellStyle name="常规 12" xfId="885"/>
    <cellStyle name="常规 13" xfId="886"/>
    <cellStyle name="常规 14" xfId="887"/>
    <cellStyle name="常规 14 2" xfId="888"/>
    <cellStyle name="常规 14_2012-2013-2轻化系工作量2013.7.2" xfId="889"/>
    <cellStyle name="常规 20" xfId="890"/>
    <cellStyle name="常规 15" xfId="891"/>
    <cellStyle name="常规 21" xfId="892"/>
    <cellStyle name="常规 16" xfId="893"/>
    <cellStyle name="常规 22" xfId="894"/>
    <cellStyle name="常规 17" xfId="895"/>
    <cellStyle name="常规 23" xfId="896"/>
    <cellStyle name="常规 18" xfId="897"/>
    <cellStyle name="常规 24" xfId="898"/>
    <cellStyle name="常规 19" xfId="899"/>
    <cellStyle name="好 10" xfId="900"/>
    <cellStyle name="常规 2" xfId="901"/>
    <cellStyle name="强调文字颜色 3 3" xfId="902"/>
    <cellStyle name="常规 2 10" xfId="903"/>
    <cellStyle name="好_2012年轻化系教学工作量2013.1.25 5" xfId="904"/>
    <cellStyle name="强调文字颜色 3 4" xfId="905"/>
    <cellStyle name="常规 2 11" xfId="906"/>
    <cellStyle name="强调文字颜色 3 5" xfId="907"/>
    <cellStyle name="常规 2 12" xfId="908"/>
    <cellStyle name="常规_Sheet1" xfId="909"/>
    <cellStyle name="强调文字颜色 3 6" xfId="910"/>
    <cellStyle name="常规 2 13" xfId="911"/>
    <cellStyle name="常规 2 7" xfId="912"/>
    <cellStyle name="常规 2 8" xfId="913"/>
    <cellStyle name="输入 2" xfId="914"/>
    <cellStyle name="常规 2 9" xfId="915"/>
    <cellStyle name="输入 3" xfId="916"/>
    <cellStyle name="常规 30" xfId="917"/>
    <cellStyle name="常规 25" xfId="918"/>
    <cellStyle name="常规 31" xfId="919"/>
    <cellStyle name="常规 26" xfId="920"/>
    <cellStyle name="常规 32" xfId="921"/>
    <cellStyle name="常规 27" xfId="922"/>
    <cellStyle name="常规 33" xfId="923"/>
    <cellStyle name="常规 28" xfId="924"/>
    <cellStyle name="常规 29" xfId="925"/>
    <cellStyle name="好 11" xfId="926"/>
    <cellStyle name="常规 3" xfId="927"/>
    <cellStyle name="注释 10" xfId="928"/>
    <cellStyle name="常规 3_2012-2013-2轻化系工作量2013.7.2" xfId="929"/>
    <cellStyle name="好 12" xfId="930"/>
    <cellStyle name="常规 4" xfId="931"/>
    <cellStyle name="注释 11" xfId="932"/>
    <cellStyle name="常规 5_2012-2013-2轻化系工作量2013.7.2" xfId="933"/>
    <cellStyle name="常规_Sheet1 10" xfId="934"/>
    <cellStyle name="常规_Sheet1 11" xfId="935"/>
    <cellStyle name="汇总 5" xfId="936"/>
    <cellStyle name="常规_化工系教师联系电话" xfId="937"/>
    <cellStyle name="超链接 2" xfId="938"/>
    <cellStyle name="好 2 10" xfId="939"/>
    <cellStyle name="好 2 11" xfId="940"/>
    <cellStyle name="好 2 12" xfId="941"/>
    <cellStyle name="好 2 13" xfId="942"/>
    <cellStyle name="好 2 2" xfId="943"/>
    <cellStyle name="强调文字颜色 4 5" xfId="944"/>
    <cellStyle name="好_2012年轻化系教学工作量2013.1.25" xfId="945"/>
    <cellStyle name="好_2012年轻化系教学工作量2013.1.25 2" xfId="946"/>
    <cellStyle name="好_2012年轻化系教学工作量2013.1.25 3" xfId="947"/>
    <cellStyle name="好_2012年轻化系教学工作量2013.1.25 4" xfId="948"/>
    <cellStyle name="强调文字颜色 3 2" xfId="949"/>
    <cellStyle name="汇总 2" xfId="950"/>
    <cellStyle name="强调文字颜色 4 2 7" xfId="951"/>
    <cellStyle name="汇总 2 2" xfId="952"/>
    <cellStyle name="强调文字颜色 4 2 8" xfId="953"/>
    <cellStyle name="汇总 2 3" xfId="954"/>
    <cellStyle name="检查单元格 2" xfId="955"/>
    <cellStyle name="强调文字颜色 4 2 9" xfId="956"/>
    <cellStyle name="汇总 2 4" xfId="957"/>
    <cellStyle name="检查单元格 3" xfId="958"/>
    <cellStyle name="汇总 2 5" xfId="959"/>
    <cellStyle name="检查单元格 4" xfId="960"/>
    <cellStyle name="汇总 2 6" xfId="961"/>
    <cellStyle name="检查单元格 5" xfId="962"/>
    <cellStyle name="汇总 2 7" xfId="963"/>
    <cellStyle name="检查单元格 6" xfId="964"/>
    <cellStyle name="汇总 2 8" xfId="965"/>
    <cellStyle name="检查单元格 7" xfId="966"/>
    <cellStyle name="汇总 2 9" xfId="967"/>
    <cellStyle name="检查单元格 8" xfId="968"/>
    <cellStyle name="汇总 3" xfId="969"/>
    <cellStyle name="汇总 2_轻化系2014年度工作量统计2015.1.22(第3次报教务处）" xfId="970"/>
    <cellStyle name="汇总 4" xfId="971"/>
    <cellStyle name="汇总 6" xfId="972"/>
    <cellStyle name="汇总 7" xfId="973"/>
    <cellStyle name="汇总 8" xfId="974"/>
    <cellStyle name="汇总 9" xfId="975"/>
    <cellStyle name="计算 2" xfId="976"/>
    <cellStyle name="强调文字颜色 1 8" xfId="977"/>
    <cellStyle name="计算 2_轻化系2014年度工作量统计2015.1.22(第3次报教务处）" xfId="978"/>
    <cellStyle name="着色 3" xfId="979"/>
    <cellStyle name="计算 9" xfId="980"/>
    <cellStyle name="适中 2 13" xfId="981"/>
    <cellStyle name="检查单元格 2 10" xfId="982"/>
    <cellStyle name="检查单元格 2 11" xfId="983"/>
    <cellStyle name="检查单元格 2 12" xfId="984"/>
    <cellStyle name="检查单元格 2 13" xfId="985"/>
    <cellStyle name="检查单元格 2 2" xfId="986"/>
    <cellStyle name="检查单元格 2 3" xfId="987"/>
    <cellStyle name="检查单元格 2 4" xfId="988"/>
    <cellStyle name="检查单元格 2 9" xfId="989"/>
    <cellStyle name="检查单元格 2_轻化系2014年度工作量统计2015.1.22(第3次报教务处）" xfId="990"/>
    <cellStyle name="检查单元格 9" xfId="991"/>
    <cellStyle name="解释性文本 2" xfId="992"/>
    <cellStyle name="解释性文本 2 8" xfId="993"/>
    <cellStyle name="解释性文本 3" xfId="994"/>
    <cellStyle name="解释性文本 4" xfId="995"/>
    <cellStyle name="警告文本 10" xfId="996"/>
    <cellStyle name="警告文本 11" xfId="997"/>
    <cellStyle name="警告文本 2" xfId="998"/>
    <cellStyle name="警告文本 3" xfId="999"/>
    <cellStyle name="警告文本 4" xfId="1000"/>
    <cellStyle name="警告文本 5" xfId="1001"/>
    <cellStyle name="警告文本 6" xfId="1002"/>
    <cellStyle name="警告文本 7" xfId="1003"/>
    <cellStyle name="警告文本 8" xfId="1004"/>
    <cellStyle name="警告文本 9" xfId="1005"/>
    <cellStyle name="强调文字颜色 2 2 7" xfId="1006"/>
    <cellStyle name="链接单元格 10" xfId="1007"/>
    <cellStyle name="强调文字颜色 2 2 8" xfId="1008"/>
    <cellStyle name="链接单元格 11" xfId="1009"/>
    <cellStyle name="强调文字颜色 2 2 9" xfId="1010"/>
    <cellStyle name="链接单元格 12" xfId="1011"/>
    <cellStyle name="链接单元格 13" xfId="1012"/>
    <cellStyle name="链接单元格 2 13" xfId="1013"/>
    <cellStyle name="链接单元格 2 2" xfId="1014"/>
    <cellStyle name="链接单元格 2 3" xfId="1015"/>
    <cellStyle name="链接单元格 2 4" xfId="1016"/>
    <cellStyle name="链接单元格 2 5" xfId="1017"/>
    <cellStyle name="链接单元格 2 6" xfId="1018"/>
    <cellStyle name="链接单元格 2 7" xfId="1019"/>
    <cellStyle name="链接单元格 2 8" xfId="1020"/>
    <cellStyle name="链接单元格 2 9" xfId="1021"/>
    <cellStyle name="链接单元格 9" xfId="1022"/>
    <cellStyle name="强调文字颜色 1 10" xfId="1023"/>
    <cellStyle name="强调文字颜色 6 2 6" xfId="1024"/>
    <cellStyle name="强调文字颜色 1 11" xfId="1025"/>
    <cellStyle name="强调文字颜色 6 2 7" xfId="1026"/>
    <cellStyle name="强调文字颜色 1 12" xfId="1027"/>
    <cellStyle name="强调文字颜色 6 2 8" xfId="1028"/>
    <cellStyle name="强调文字颜色 1 13" xfId="1029"/>
    <cellStyle name="强调文字颜色 6 2 9" xfId="1030"/>
    <cellStyle name="强调文字颜色 1 2" xfId="1031"/>
    <cellStyle name="强调文字颜色 1 2 10" xfId="1032"/>
    <cellStyle name="强调文字颜色 1 2 11" xfId="1033"/>
    <cellStyle name="强调文字颜色 1 2 12" xfId="1034"/>
    <cellStyle name="强调文字颜色 1 2 13" xfId="1035"/>
    <cellStyle name="强调文字颜色 1 2 8" xfId="1036"/>
    <cellStyle name="强调文字颜色 1 2 9" xfId="1037"/>
    <cellStyle name="强调文字颜色 1 3" xfId="1038"/>
    <cellStyle name="强调文字颜色 1 4" xfId="1039"/>
    <cellStyle name="强调文字颜色 1 5" xfId="1040"/>
    <cellStyle name="强调文字颜色 1 6" xfId="1041"/>
    <cellStyle name="强调文字颜色 1 7" xfId="1042"/>
    <cellStyle name="强调文字颜色 2 2 10" xfId="1043"/>
    <cellStyle name="强调文字颜色 2 2 11" xfId="1044"/>
    <cellStyle name="强调文字颜色 2 2 3" xfId="1045"/>
    <cellStyle name="强调文字颜色 2 2 4" xfId="1046"/>
    <cellStyle name="强调文字颜色 2 2 5" xfId="1047"/>
    <cellStyle name="强调文字颜色 2 2 6" xfId="1048"/>
    <cellStyle name="强调文字颜色 2 4" xfId="1049"/>
    <cellStyle name="强调文字颜色 2 9" xfId="1050"/>
    <cellStyle name="强调文字颜色 3 12" xfId="1051"/>
    <cellStyle name="强调文字颜色 3 13" xfId="1052"/>
    <cellStyle name="适中 2 3" xfId="1053"/>
    <cellStyle name="强调文字颜色 3 2 2" xfId="1054"/>
    <cellStyle name="适中 2 8" xfId="1055"/>
    <cellStyle name="强调文字颜色 3 2 7" xfId="1056"/>
    <cellStyle name="适中 2 9" xfId="1057"/>
    <cellStyle name="强调文字颜色 3 2 8" xfId="1058"/>
    <cellStyle name="强调文字颜色 3 2 9" xfId="1059"/>
    <cellStyle name="强调文字颜色 3 7" xfId="1060"/>
    <cellStyle name="强调文字颜色 3 8" xfId="1061"/>
    <cellStyle name="强调文字颜色 3 9" xfId="1062"/>
    <cellStyle name="强调文字颜色 4 2" xfId="1063"/>
    <cellStyle name="强调文字颜色 4 2 2" xfId="1064"/>
    <cellStyle name="强调文字颜色 4 2 3" xfId="1065"/>
    <cellStyle name="强调文字颜色 4 2 4" xfId="1066"/>
    <cellStyle name="强调文字颜色 4 2 5" xfId="1067"/>
    <cellStyle name="强调文字颜色 4 2 6" xfId="1068"/>
    <cellStyle name="强调文字颜色 4 3" xfId="1069"/>
    <cellStyle name="强调文字颜色 4 4" xfId="1070"/>
    <cellStyle name="强调文字颜色 4 6" xfId="1071"/>
    <cellStyle name="强调文字颜色 4 7" xfId="1072"/>
    <cellStyle name="强调文字颜色 4 8" xfId="1073"/>
    <cellStyle name="输入 10" xfId="1074"/>
    <cellStyle name="强调文字颜色 4 9" xfId="1075"/>
    <cellStyle name="输入 11" xfId="1076"/>
    <cellStyle name="强调文字颜色 5 10" xfId="1077"/>
    <cellStyle name="强调文字颜色 5 11" xfId="1078"/>
    <cellStyle name="强调文字颜色 5 12" xfId="1079"/>
    <cellStyle name="强调文字颜色 5 13" xfId="1080"/>
    <cellStyle name="强调文字颜色 5 2" xfId="1081"/>
    <cellStyle name="强调文字颜色 5 2 10" xfId="1082"/>
    <cellStyle name="强调文字颜色 5 2 11" xfId="1083"/>
    <cellStyle name="强调文字颜色 5 2 12" xfId="1084"/>
    <cellStyle name="强调文字颜色 5 2 13" xfId="1085"/>
    <cellStyle name="强调文字颜色 5 2 2" xfId="1086"/>
    <cellStyle name="强调文字颜色 5 2 3" xfId="1087"/>
    <cellStyle name="强调文字颜色 5 2 8" xfId="1088"/>
    <cellStyle name="强调文字颜色 5 2 9" xfId="1089"/>
    <cellStyle name="强调文字颜色 5 3" xfId="1090"/>
    <cellStyle name="强调文字颜色 5 4" xfId="1091"/>
    <cellStyle name="强调文字颜色 5 5" xfId="1092"/>
    <cellStyle name="强调文字颜色 5 6" xfId="1093"/>
    <cellStyle name="输出 2_轻化系2014年度工作量统计2015.1.22(第3次报教务处）" xfId="1094"/>
    <cellStyle name="强调文字颜色 5 7" xfId="1095"/>
    <cellStyle name="强调文字颜色 5 8" xfId="1096"/>
    <cellStyle name="强调文字颜色 5 9" xfId="1097"/>
    <cellStyle name="强调文字颜色 6 10" xfId="1098"/>
    <cellStyle name="强调文字颜色 6 11" xfId="1099"/>
    <cellStyle name="强调文字颜色 6 12" xfId="1100"/>
    <cellStyle name="强调文字颜色 6 13" xfId="1101"/>
    <cellStyle name="强调文字颜色 6 2" xfId="1102"/>
    <cellStyle name="强调文字颜色 6 2 10" xfId="1103"/>
    <cellStyle name="强调文字颜色 6 2 11" xfId="1104"/>
    <cellStyle name="强调文字颜色 6 2 12" xfId="1105"/>
    <cellStyle name="强调文字颜色 6 2 13" xfId="1106"/>
    <cellStyle name="强调文字颜色 6 2 2" xfId="1107"/>
    <cellStyle name="强调文字颜色 6 2 3" xfId="1108"/>
    <cellStyle name="强调文字颜色 6 2 4" xfId="1109"/>
    <cellStyle name="强调文字颜色 6 2 5" xfId="1110"/>
    <cellStyle name="强调文字颜色 6 3" xfId="1111"/>
    <cellStyle name="强调文字颜色 6 4" xfId="1112"/>
    <cellStyle name="强调文字颜色 6 5" xfId="1113"/>
    <cellStyle name="强调文字颜色 6 6" xfId="1114"/>
    <cellStyle name="强调文字颜色 6 7" xfId="1115"/>
    <cellStyle name="强调文字颜色 6 8" xfId="1116"/>
    <cellStyle name="强调文字颜色 6 9" xfId="1117"/>
    <cellStyle name="适中 10" xfId="1118"/>
    <cellStyle name="适中 11" xfId="1119"/>
    <cellStyle name="适中 12" xfId="1120"/>
    <cellStyle name="适中 13" xfId="1121"/>
    <cellStyle name="适中 2" xfId="1122"/>
    <cellStyle name="适中 2 2" xfId="1123"/>
    <cellStyle name="适中 4" xfId="1124"/>
    <cellStyle name="适中 5" xfId="1125"/>
    <cellStyle name="适中 6" xfId="1126"/>
    <cellStyle name="输出 10" xfId="1127"/>
    <cellStyle name="输出 11" xfId="1128"/>
    <cellStyle name="输出 12" xfId="1129"/>
    <cellStyle name="输出 13" xfId="1130"/>
    <cellStyle name="输出 2" xfId="1131"/>
    <cellStyle name="输出 2 10" xfId="1132"/>
    <cellStyle name="输出 2 11" xfId="1133"/>
    <cellStyle name="输出 2 12" xfId="1134"/>
    <cellStyle name="输出 2 2" xfId="1135"/>
    <cellStyle name="输出 2 3" xfId="1136"/>
    <cellStyle name="输出 2 4" xfId="1137"/>
    <cellStyle name="输出 2 5" xfId="1138"/>
    <cellStyle name="输出 2 6" xfId="1139"/>
    <cellStyle name="输出 2 7" xfId="1140"/>
    <cellStyle name="输出 2 8" xfId="1141"/>
    <cellStyle name="输出 2 9" xfId="1142"/>
    <cellStyle name="输出 3" xfId="1143"/>
    <cellStyle name="输出 4" xfId="1144"/>
    <cellStyle name="输出 5" xfId="1145"/>
    <cellStyle name="输出 6" xfId="1146"/>
    <cellStyle name="输出 7" xfId="1147"/>
    <cellStyle name="输入 2 10" xfId="1148"/>
    <cellStyle name="输入 2 11" xfId="1149"/>
    <cellStyle name="输入 2 12" xfId="1150"/>
    <cellStyle name="输入 2 13" xfId="1151"/>
    <cellStyle name="输入 2 3" xfId="1152"/>
    <cellStyle name="输入 2 4" xfId="1153"/>
    <cellStyle name="输入 2 5" xfId="1154"/>
    <cellStyle name="输入 2 6" xfId="1155"/>
    <cellStyle name="输入 2 7" xfId="1156"/>
    <cellStyle name="输入 2 8" xfId="1157"/>
    <cellStyle name="输入 2 9" xfId="1158"/>
    <cellStyle name="输入 4" xfId="1159"/>
    <cellStyle name="输入 5" xfId="1160"/>
    <cellStyle name="输入 6" xfId="1161"/>
    <cellStyle name="输入 7" xfId="1162"/>
    <cellStyle name="输入 8" xfId="1163"/>
    <cellStyle name="输入 9" xfId="1164"/>
    <cellStyle name="着色 4" xfId="1165"/>
    <cellStyle name="注释 2" xfId="1166"/>
    <cellStyle name="注释 2 6" xfId="1167"/>
    <cellStyle name="注释 2 7" xfId="1168"/>
    <cellStyle name="注释 2 8" xfId="1169"/>
    <cellStyle name="注释 2 9" xfId="1170"/>
    <cellStyle name="注释 2_轻化系2014年度工作量统计2015.1.22(第3次报教务处）" xfId="1171"/>
    <cellStyle name="注释 3" xfId="1172"/>
    <cellStyle name="注释 4" xfId="1173"/>
    <cellStyle name="注释 5" xfId="1174"/>
    <cellStyle name="注释 6" xfId="1175"/>
    <cellStyle name="注释 7" xfId="1176"/>
    <cellStyle name="注释 8" xfId="1177"/>
    <cellStyle name="注释 9" xfId="1178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topLeftCell="A7" workbookViewId="0">
      <selection activeCell="H17" sqref="H17"/>
    </sheetView>
  </sheetViews>
  <sheetFormatPr defaultColWidth="9" defaultRowHeight="15.6"/>
  <cols>
    <col min="1" max="1" width="9.5" customWidth="1"/>
    <col min="2" max="2" width="6.875" customWidth="1"/>
    <col min="3" max="3" width="5.6" customWidth="1"/>
    <col min="4" max="4" width="5.4" customWidth="1"/>
    <col min="5" max="5" width="5.1" customWidth="1"/>
    <col min="6" max="6" width="5.4" customWidth="1"/>
    <col min="7" max="7" width="5.2" style="184" customWidth="1"/>
    <col min="8" max="8" width="4.375" customWidth="1"/>
    <col min="9" max="9" width="4.25" customWidth="1"/>
    <col min="10" max="10" width="4.5" customWidth="1"/>
    <col min="11" max="11" width="6.25" customWidth="1"/>
    <col min="12" max="12" width="8" customWidth="1"/>
    <col min="13" max="13" width="5.875" customWidth="1"/>
    <col min="14" max="14" width="3.9" customWidth="1"/>
  </cols>
  <sheetData>
    <row r="1" ht="48.75" customHeight="1" spans="1:14">
      <c r="A1" s="185" t="s">
        <v>0</v>
      </c>
      <c r="B1" s="185"/>
      <c r="C1" s="185"/>
      <c r="D1" s="185"/>
      <c r="E1" s="185"/>
      <c r="F1" s="185"/>
      <c r="G1" s="62"/>
      <c r="H1" s="185"/>
      <c r="I1" s="185"/>
      <c r="J1" s="185"/>
      <c r="K1" s="185"/>
      <c r="L1" s="185"/>
      <c r="M1" s="185"/>
      <c r="N1" s="185"/>
    </row>
    <row r="2" ht="25.5" customHeight="1" spans="1:14">
      <c r="A2" s="186" t="s">
        <v>1</v>
      </c>
      <c r="B2" s="186"/>
      <c r="C2" s="186"/>
      <c r="D2" s="186"/>
      <c r="E2" s="186"/>
      <c r="F2" s="186"/>
      <c r="G2" s="187"/>
      <c r="H2" s="186"/>
      <c r="I2" s="186"/>
      <c r="J2" s="186"/>
      <c r="K2" s="186"/>
      <c r="L2" s="186"/>
      <c r="M2" s="186"/>
      <c r="N2" s="186"/>
    </row>
    <row r="3" ht="18" customHeight="1" spans="1:13">
      <c r="A3" s="188" t="s">
        <v>2</v>
      </c>
      <c r="B3" s="188"/>
      <c r="C3" s="188"/>
      <c r="D3" s="188"/>
      <c r="E3" s="188"/>
      <c r="F3" s="188"/>
      <c r="G3" s="189"/>
      <c r="H3" s="188"/>
      <c r="I3" s="188"/>
      <c r="J3" s="188"/>
      <c r="K3" s="188"/>
      <c r="L3" s="188"/>
      <c r="M3" s="188"/>
    </row>
    <row r="4" ht="25.5" customHeight="1" spans="1:14">
      <c r="A4" s="190" t="s">
        <v>3</v>
      </c>
      <c r="B4" s="191" t="s">
        <v>4</v>
      </c>
      <c r="C4" s="191" t="s">
        <v>5</v>
      </c>
      <c r="D4" s="191"/>
      <c r="E4" s="191"/>
      <c r="F4" s="191"/>
      <c r="G4" s="75" t="s">
        <v>6</v>
      </c>
      <c r="H4" s="191"/>
      <c r="I4" s="191"/>
      <c r="J4" s="191"/>
      <c r="K4" s="199" t="s">
        <v>7</v>
      </c>
      <c r="L4" s="191" t="s">
        <v>8</v>
      </c>
      <c r="M4" s="191" t="s">
        <v>9</v>
      </c>
      <c r="N4" s="200" t="s">
        <v>8</v>
      </c>
    </row>
    <row r="5" ht="48" customHeight="1" spans="1:14">
      <c r="A5" s="190"/>
      <c r="B5" s="191"/>
      <c r="C5" s="192" t="s">
        <v>10</v>
      </c>
      <c r="D5" s="192" t="s">
        <v>11</v>
      </c>
      <c r="E5" s="192" t="s">
        <v>12</v>
      </c>
      <c r="F5" s="76" t="s">
        <v>13</v>
      </c>
      <c r="G5" s="76" t="s">
        <v>10</v>
      </c>
      <c r="H5" s="192" t="s">
        <v>11</v>
      </c>
      <c r="I5" s="192" t="s">
        <v>12</v>
      </c>
      <c r="J5" s="192" t="s">
        <v>13</v>
      </c>
      <c r="K5" s="199"/>
      <c r="L5" s="191"/>
      <c r="M5" s="191" t="s">
        <v>14</v>
      </c>
      <c r="N5" s="201"/>
    </row>
    <row r="6" ht="25" customHeight="1" spans="1:14">
      <c r="A6" s="79">
        <v>1991200248</v>
      </c>
      <c r="B6" s="80" t="s">
        <v>15</v>
      </c>
      <c r="C6" s="89">
        <v>26.18</v>
      </c>
      <c r="D6" s="81">
        <v>12</v>
      </c>
      <c r="E6" s="81">
        <v>82</v>
      </c>
      <c r="F6" s="112">
        <v>0</v>
      </c>
      <c r="G6" s="193"/>
      <c r="H6" s="194"/>
      <c r="I6" s="194"/>
      <c r="J6" s="112"/>
      <c r="K6" s="95">
        <f>J6+I6+H6+G6+F6+E6+D6+C6</f>
        <v>120.18</v>
      </c>
      <c r="L6" s="202" t="s">
        <v>16</v>
      </c>
      <c r="M6" s="202">
        <v>100</v>
      </c>
      <c r="N6" s="5"/>
    </row>
    <row r="7" ht="25" customHeight="1" spans="1:14">
      <c r="A7" s="79">
        <v>2011080044</v>
      </c>
      <c r="B7" s="80" t="s">
        <v>17</v>
      </c>
      <c r="C7" s="89">
        <v>98.6</v>
      </c>
      <c r="D7" s="81">
        <v>0</v>
      </c>
      <c r="E7" s="81">
        <v>0</v>
      </c>
      <c r="F7" s="112">
        <v>2</v>
      </c>
      <c r="G7" s="193"/>
      <c r="H7" s="194"/>
      <c r="I7" s="194"/>
      <c r="J7" s="112"/>
      <c r="K7" s="95">
        <f t="shared" ref="K7:K49" si="0">J7+I7+H7+G7+F7+E7+D7+C7</f>
        <v>100.6</v>
      </c>
      <c r="L7" s="202" t="s">
        <v>18</v>
      </c>
      <c r="M7" s="202">
        <v>113</v>
      </c>
      <c r="N7" s="5"/>
    </row>
    <row r="8" ht="25" customHeight="1" spans="1:14">
      <c r="A8" s="79">
        <v>2008200268</v>
      </c>
      <c r="B8" s="85" t="s">
        <v>19</v>
      </c>
      <c r="C8" s="89">
        <v>34.6</v>
      </c>
      <c r="D8" s="81">
        <v>96</v>
      </c>
      <c r="E8" s="81">
        <v>0</v>
      </c>
      <c r="F8" s="112">
        <v>0</v>
      </c>
      <c r="G8" s="193"/>
      <c r="H8" s="194"/>
      <c r="I8" s="194"/>
      <c r="J8" s="112"/>
      <c r="K8" s="95">
        <f t="shared" si="0"/>
        <v>130.6</v>
      </c>
      <c r="L8" s="202" t="s">
        <v>20</v>
      </c>
      <c r="M8" s="202">
        <v>113</v>
      </c>
      <c r="N8" s="5"/>
    </row>
    <row r="9" ht="25" customHeight="1" spans="1:14">
      <c r="A9" s="79">
        <v>1990200250</v>
      </c>
      <c r="B9" s="80" t="s">
        <v>21</v>
      </c>
      <c r="C9" s="194">
        <v>152</v>
      </c>
      <c r="D9" s="81">
        <v>48</v>
      </c>
      <c r="E9" s="81">
        <v>19</v>
      </c>
      <c r="F9" s="112">
        <v>13.5</v>
      </c>
      <c r="G9" s="193"/>
      <c r="H9" s="194"/>
      <c r="I9" s="194"/>
      <c r="J9" s="112"/>
      <c r="K9" s="95">
        <f t="shared" si="0"/>
        <v>232.5</v>
      </c>
      <c r="L9" s="202" t="s">
        <v>22</v>
      </c>
      <c r="M9" s="202">
        <v>100</v>
      </c>
      <c r="N9" s="203"/>
    </row>
    <row r="10" ht="25" customHeight="1" spans="1:14">
      <c r="A10" s="79">
        <v>1987200251</v>
      </c>
      <c r="B10" s="80" t="s">
        <v>23</v>
      </c>
      <c r="C10" s="194">
        <v>264</v>
      </c>
      <c r="D10" s="81">
        <v>72</v>
      </c>
      <c r="E10" s="81">
        <v>37</v>
      </c>
      <c r="F10" s="112">
        <v>19.5</v>
      </c>
      <c r="G10" s="193"/>
      <c r="H10" s="194"/>
      <c r="I10" s="194"/>
      <c r="J10" s="112"/>
      <c r="K10" s="95">
        <f t="shared" si="0"/>
        <v>392.5</v>
      </c>
      <c r="L10" s="202" t="s">
        <v>24</v>
      </c>
      <c r="M10" s="202">
        <v>272</v>
      </c>
      <c r="N10" s="5"/>
    </row>
    <row r="11" ht="25" customHeight="1" spans="1:14">
      <c r="A11" s="79">
        <v>2004200258</v>
      </c>
      <c r="B11" s="80" t="s">
        <v>25</v>
      </c>
      <c r="C11" s="194">
        <v>75.8</v>
      </c>
      <c r="D11" s="81">
        <v>96</v>
      </c>
      <c r="E11" s="81">
        <v>15</v>
      </c>
      <c r="F11" s="112">
        <v>4</v>
      </c>
      <c r="G11" s="193"/>
      <c r="H11" s="194"/>
      <c r="I11" s="194"/>
      <c r="J11" s="112"/>
      <c r="K11" s="95">
        <f t="shared" si="0"/>
        <v>190.8</v>
      </c>
      <c r="L11" s="202" t="s">
        <v>26</v>
      </c>
      <c r="M11" s="202">
        <v>113</v>
      </c>
      <c r="N11" s="203"/>
    </row>
    <row r="12" ht="25" customHeight="1" spans="1:14">
      <c r="A12" s="79">
        <v>1994200253</v>
      </c>
      <c r="B12" s="80" t="s">
        <v>27</v>
      </c>
      <c r="C12" s="194">
        <v>83.8</v>
      </c>
      <c r="D12" s="81">
        <v>48</v>
      </c>
      <c r="E12" s="81">
        <v>30</v>
      </c>
      <c r="F12" s="112">
        <v>14.5</v>
      </c>
      <c r="G12" s="193"/>
      <c r="H12" s="194"/>
      <c r="I12" s="194"/>
      <c r="J12" s="112"/>
      <c r="K12" s="95">
        <f t="shared" si="0"/>
        <v>176.3</v>
      </c>
      <c r="L12" s="204"/>
      <c r="M12" s="202">
        <v>340</v>
      </c>
      <c r="N12" s="203"/>
    </row>
    <row r="13" ht="25" customHeight="1" spans="1:14">
      <c r="A13" s="79">
        <v>1990200255</v>
      </c>
      <c r="B13" s="80" t="s">
        <v>28</v>
      </c>
      <c r="C13" s="194">
        <v>200</v>
      </c>
      <c r="D13" s="81">
        <v>72</v>
      </c>
      <c r="E13" s="81"/>
      <c r="F13" s="112">
        <v>4.5</v>
      </c>
      <c r="G13" s="193"/>
      <c r="H13" s="194"/>
      <c r="I13" s="194"/>
      <c r="J13" s="112"/>
      <c r="K13" s="95">
        <f t="shared" si="0"/>
        <v>276.5</v>
      </c>
      <c r="L13" s="202" t="s">
        <v>24</v>
      </c>
      <c r="M13" s="202">
        <v>272</v>
      </c>
      <c r="N13" s="5"/>
    </row>
    <row r="14" ht="25" customHeight="1" spans="1:14">
      <c r="A14" s="79">
        <v>2004200257</v>
      </c>
      <c r="B14" s="80" t="s">
        <v>29</v>
      </c>
      <c r="C14" s="194">
        <v>138.6</v>
      </c>
      <c r="D14" s="81">
        <v>132</v>
      </c>
      <c r="E14" s="81">
        <v>61</v>
      </c>
      <c r="F14" s="112">
        <v>14.5</v>
      </c>
      <c r="G14" s="193"/>
      <c r="H14" s="194"/>
      <c r="I14" s="194"/>
      <c r="J14" s="112"/>
      <c r="K14" s="95">
        <f t="shared" si="0"/>
        <v>346.1</v>
      </c>
      <c r="L14" s="202"/>
      <c r="M14" s="202">
        <v>340</v>
      </c>
      <c r="N14" s="203"/>
    </row>
    <row r="15" ht="25" customHeight="1" spans="1:14">
      <c r="A15" s="79">
        <v>2006200260</v>
      </c>
      <c r="B15" s="80" t="s">
        <v>30</v>
      </c>
      <c r="C15" s="194">
        <v>39.7</v>
      </c>
      <c r="D15" s="82">
        <v>72</v>
      </c>
      <c r="E15" s="82">
        <v>28</v>
      </c>
      <c r="F15" s="112">
        <v>0</v>
      </c>
      <c r="G15" s="193"/>
      <c r="H15" s="194"/>
      <c r="I15" s="194"/>
      <c r="J15" s="112"/>
      <c r="K15" s="95">
        <f t="shared" si="0"/>
        <v>139.7</v>
      </c>
      <c r="L15" s="202" t="s">
        <v>31</v>
      </c>
      <c r="M15" s="202">
        <v>113</v>
      </c>
      <c r="N15" s="203"/>
    </row>
    <row r="16" ht="25" customHeight="1" spans="1:14">
      <c r="A16" s="79">
        <v>2007200264</v>
      </c>
      <c r="B16" s="80" t="s">
        <v>32</v>
      </c>
      <c r="C16" s="194">
        <v>204.8</v>
      </c>
      <c r="D16" s="81">
        <v>48</v>
      </c>
      <c r="E16" s="81">
        <v>20</v>
      </c>
      <c r="F16" s="112">
        <v>23.5</v>
      </c>
      <c r="G16" s="193"/>
      <c r="H16" s="194"/>
      <c r="I16" s="194"/>
      <c r="J16" s="112"/>
      <c r="K16" s="95">
        <f t="shared" si="0"/>
        <v>296.3</v>
      </c>
      <c r="L16" s="205"/>
      <c r="M16" s="202">
        <v>340</v>
      </c>
      <c r="N16" s="203"/>
    </row>
    <row r="17" ht="25" customHeight="1" spans="1:14">
      <c r="A17" s="79">
        <v>1989200267</v>
      </c>
      <c r="B17" s="80" t="s">
        <v>33</v>
      </c>
      <c r="C17" s="194">
        <v>167</v>
      </c>
      <c r="D17" s="81">
        <v>48</v>
      </c>
      <c r="E17" s="81">
        <v>28</v>
      </c>
      <c r="F17" s="112">
        <v>14</v>
      </c>
      <c r="G17" s="193"/>
      <c r="H17" s="194"/>
      <c r="I17" s="194"/>
      <c r="J17" s="112"/>
      <c r="K17" s="95">
        <f t="shared" si="0"/>
        <v>257</v>
      </c>
      <c r="L17" s="202" t="s">
        <v>24</v>
      </c>
      <c r="M17" s="202">
        <v>340</v>
      </c>
      <c r="N17" s="203"/>
    </row>
    <row r="18" ht="25" customHeight="1" spans="1:14">
      <c r="A18" s="79">
        <v>2008200269</v>
      </c>
      <c r="B18" s="85" t="s">
        <v>34</v>
      </c>
      <c r="C18" s="194">
        <v>179.8</v>
      </c>
      <c r="D18" s="81">
        <v>72</v>
      </c>
      <c r="E18" s="81">
        <v>30</v>
      </c>
      <c r="F18" s="112">
        <v>21</v>
      </c>
      <c r="G18" s="193"/>
      <c r="H18" s="194"/>
      <c r="I18" s="194"/>
      <c r="J18" s="112"/>
      <c r="K18" s="95">
        <f t="shared" si="0"/>
        <v>302.8</v>
      </c>
      <c r="L18" s="202" t="s">
        <v>35</v>
      </c>
      <c r="M18" s="202">
        <v>340</v>
      </c>
      <c r="N18" s="203"/>
    </row>
    <row r="19" ht="25" customHeight="1" spans="1:14">
      <c r="A19" s="79">
        <v>2003200271</v>
      </c>
      <c r="B19" s="85" t="s">
        <v>36</v>
      </c>
      <c r="C19" s="194">
        <v>128</v>
      </c>
      <c r="D19" s="81">
        <v>72</v>
      </c>
      <c r="E19" s="81">
        <v>19</v>
      </c>
      <c r="F19" s="112">
        <v>14</v>
      </c>
      <c r="G19" s="193"/>
      <c r="H19" s="194"/>
      <c r="I19" s="194"/>
      <c r="J19" s="112"/>
      <c r="K19" s="95">
        <f t="shared" si="0"/>
        <v>233</v>
      </c>
      <c r="L19" s="202"/>
      <c r="M19" s="202">
        <v>170</v>
      </c>
      <c r="N19" s="5"/>
    </row>
    <row r="20" ht="25" customHeight="1" spans="1:14">
      <c r="A20" s="79">
        <v>2009200270</v>
      </c>
      <c r="B20" s="85" t="s">
        <v>37</v>
      </c>
      <c r="C20" s="194">
        <v>212.8</v>
      </c>
      <c r="D20" s="81">
        <v>78</v>
      </c>
      <c r="E20" s="81">
        <v>33</v>
      </c>
      <c r="F20" s="112">
        <v>31</v>
      </c>
      <c r="G20" s="193"/>
      <c r="H20" s="194"/>
      <c r="I20" s="194"/>
      <c r="J20" s="112"/>
      <c r="K20" s="95">
        <f t="shared" si="0"/>
        <v>354.8</v>
      </c>
      <c r="L20" s="202"/>
      <c r="M20" s="202">
        <v>340</v>
      </c>
      <c r="N20" s="203"/>
    </row>
    <row r="21" ht="25" customHeight="1" spans="1:14">
      <c r="A21" s="90">
        <v>1994220309</v>
      </c>
      <c r="B21" s="88" t="s">
        <v>38</v>
      </c>
      <c r="C21" s="194">
        <v>120</v>
      </c>
      <c r="D21" s="81">
        <v>48</v>
      </c>
      <c r="E21" s="81">
        <v>19</v>
      </c>
      <c r="F21" s="112">
        <v>5</v>
      </c>
      <c r="G21" s="193"/>
      <c r="H21" s="194"/>
      <c r="I21" s="194"/>
      <c r="J21" s="112"/>
      <c r="K21" s="95">
        <f t="shared" si="0"/>
        <v>192</v>
      </c>
      <c r="L21" s="206" t="s">
        <v>39</v>
      </c>
      <c r="M21" s="202">
        <v>113</v>
      </c>
      <c r="N21" s="203"/>
    </row>
    <row r="22" ht="25" customHeight="1" spans="1:14">
      <c r="A22" s="79">
        <v>1995200259</v>
      </c>
      <c r="B22" s="80" t="s">
        <v>40</v>
      </c>
      <c r="C22" s="194">
        <v>179.8</v>
      </c>
      <c r="D22" s="81">
        <v>60</v>
      </c>
      <c r="E22" s="81">
        <v>26</v>
      </c>
      <c r="F22" s="112">
        <v>36</v>
      </c>
      <c r="G22" s="193"/>
      <c r="H22" s="194"/>
      <c r="I22" s="194"/>
      <c r="J22" s="112"/>
      <c r="K22" s="95">
        <f t="shared" si="0"/>
        <v>301.8</v>
      </c>
      <c r="L22" s="206"/>
      <c r="M22" s="202">
        <v>340</v>
      </c>
      <c r="N22" s="203"/>
    </row>
    <row r="23" ht="25" customHeight="1" spans="1:14">
      <c r="A23" s="92">
        <v>2018200455</v>
      </c>
      <c r="B23" s="88" t="s">
        <v>41</v>
      </c>
      <c r="C23" s="194">
        <v>203.8</v>
      </c>
      <c r="D23" s="81">
        <v>48</v>
      </c>
      <c r="E23" s="81">
        <v>19</v>
      </c>
      <c r="F23" s="112">
        <v>16</v>
      </c>
      <c r="G23" s="193"/>
      <c r="H23" s="194"/>
      <c r="I23" s="194"/>
      <c r="J23" s="112"/>
      <c r="K23" s="95">
        <f t="shared" si="0"/>
        <v>286.8</v>
      </c>
      <c r="L23" s="207"/>
      <c r="M23" s="202">
        <v>340</v>
      </c>
      <c r="N23" s="203"/>
    </row>
    <row r="24" ht="25" customHeight="1" spans="1:14">
      <c r="A24" s="92">
        <v>2018200464</v>
      </c>
      <c r="B24" s="88" t="s">
        <v>42</v>
      </c>
      <c r="C24" s="194">
        <v>265.9</v>
      </c>
      <c r="D24" s="81">
        <v>192</v>
      </c>
      <c r="E24" s="81">
        <v>99</v>
      </c>
      <c r="F24" s="112">
        <v>24.5</v>
      </c>
      <c r="G24" s="193"/>
      <c r="H24" s="194"/>
      <c r="I24" s="194"/>
      <c r="J24" s="112"/>
      <c r="K24" s="95">
        <f t="shared" si="0"/>
        <v>581.4</v>
      </c>
      <c r="L24" s="95"/>
      <c r="M24" s="202">
        <v>340</v>
      </c>
      <c r="N24" s="203"/>
    </row>
    <row r="25" ht="25" customHeight="1" spans="1:14">
      <c r="A25" s="88">
        <v>2019200516</v>
      </c>
      <c r="B25" s="88" t="s">
        <v>43</v>
      </c>
      <c r="C25" s="193"/>
      <c r="D25" s="93">
        <v>192</v>
      </c>
      <c r="E25" s="81">
        <v>0</v>
      </c>
      <c r="F25" s="112">
        <v>0</v>
      </c>
      <c r="G25" s="193"/>
      <c r="H25" s="194"/>
      <c r="I25" s="194"/>
      <c r="J25" s="112"/>
      <c r="K25" s="95">
        <f t="shared" si="0"/>
        <v>192</v>
      </c>
      <c r="L25" s="197"/>
      <c r="M25" s="206">
        <v>340</v>
      </c>
      <c r="N25" s="203"/>
    </row>
    <row r="26" ht="25" customHeight="1" spans="1:14">
      <c r="A26" s="88">
        <v>2019200517</v>
      </c>
      <c r="B26" s="88" t="s">
        <v>44</v>
      </c>
      <c r="C26" s="193">
        <v>385.6</v>
      </c>
      <c r="D26" s="93">
        <v>156</v>
      </c>
      <c r="E26" s="81">
        <v>80</v>
      </c>
      <c r="F26" s="112">
        <v>7.5</v>
      </c>
      <c r="G26" s="193"/>
      <c r="H26" s="194"/>
      <c r="I26" s="194"/>
      <c r="J26" s="112"/>
      <c r="K26" s="95">
        <f t="shared" si="0"/>
        <v>629.1</v>
      </c>
      <c r="L26" s="208" t="s">
        <v>45</v>
      </c>
      <c r="M26" s="206">
        <v>340</v>
      </c>
      <c r="N26" s="203"/>
    </row>
    <row r="27" ht="25" customHeight="1" spans="1:14">
      <c r="A27" s="88">
        <v>2019200518</v>
      </c>
      <c r="B27" s="88" t="s">
        <v>46</v>
      </c>
      <c r="C27" s="195">
        <v>222.4</v>
      </c>
      <c r="D27" s="93">
        <v>168</v>
      </c>
      <c r="E27" s="81">
        <v>94</v>
      </c>
      <c r="F27" s="112">
        <v>11</v>
      </c>
      <c r="G27" s="195"/>
      <c r="H27" s="194"/>
      <c r="I27" s="194"/>
      <c r="J27" s="112"/>
      <c r="K27" s="95">
        <f t="shared" si="0"/>
        <v>495.4</v>
      </c>
      <c r="L27" s="88"/>
      <c r="M27" s="206">
        <v>340</v>
      </c>
      <c r="N27" s="203"/>
    </row>
    <row r="28" ht="25" customHeight="1" spans="1:14">
      <c r="A28" s="88">
        <v>2019200498</v>
      </c>
      <c r="B28" s="88" t="s">
        <v>47</v>
      </c>
      <c r="C28" s="195"/>
      <c r="D28" s="93">
        <v>168</v>
      </c>
      <c r="E28" s="81">
        <v>96</v>
      </c>
      <c r="F28" s="112">
        <v>0</v>
      </c>
      <c r="G28" s="195"/>
      <c r="H28" s="194"/>
      <c r="I28" s="194"/>
      <c r="J28" s="112"/>
      <c r="K28" s="95">
        <f t="shared" si="0"/>
        <v>264</v>
      </c>
      <c r="L28" s="168" t="s">
        <v>48</v>
      </c>
      <c r="M28" s="88"/>
      <c r="N28" s="203"/>
    </row>
    <row r="29" ht="25" customHeight="1" spans="1:14">
      <c r="A29" s="88">
        <v>2020200551</v>
      </c>
      <c r="B29" s="88" t="s">
        <v>49</v>
      </c>
      <c r="C29" s="195">
        <v>308</v>
      </c>
      <c r="D29" s="93">
        <v>156</v>
      </c>
      <c r="E29" s="81">
        <v>78</v>
      </c>
      <c r="F29" s="112">
        <v>20.5</v>
      </c>
      <c r="G29" s="195"/>
      <c r="H29" s="194"/>
      <c r="I29" s="194"/>
      <c r="J29" s="112"/>
      <c r="K29" s="95">
        <f t="shared" si="0"/>
        <v>562.5</v>
      </c>
      <c r="L29" s="168"/>
      <c r="M29" s="88">
        <v>340</v>
      </c>
      <c r="N29" s="203"/>
    </row>
    <row r="30" ht="25" customHeight="1" spans="1:14">
      <c r="A30" s="88">
        <v>2020200552</v>
      </c>
      <c r="B30" s="88" t="s">
        <v>50</v>
      </c>
      <c r="C30" s="195">
        <v>272.3</v>
      </c>
      <c r="D30" s="93">
        <v>168</v>
      </c>
      <c r="E30" s="81">
        <v>94</v>
      </c>
      <c r="F30" s="112">
        <v>26</v>
      </c>
      <c r="G30" s="195"/>
      <c r="H30" s="194"/>
      <c r="I30" s="194"/>
      <c r="J30" s="112"/>
      <c r="K30" s="95">
        <f t="shared" si="0"/>
        <v>560.3</v>
      </c>
      <c r="L30" s="168"/>
      <c r="M30" s="88">
        <v>310</v>
      </c>
      <c r="N30" s="203"/>
    </row>
    <row r="31" ht="25" customHeight="1" spans="1:14">
      <c r="A31" s="88">
        <v>2021200595</v>
      </c>
      <c r="B31" s="88" t="s">
        <v>51</v>
      </c>
      <c r="C31" s="112">
        <v>270.5</v>
      </c>
      <c r="D31" s="93">
        <v>168</v>
      </c>
      <c r="E31" s="81">
        <v>96</v>
      </c>
      <c r="F31" s="112">
        <v>30.5</v>
      </c>
      <c r="G31" s="112"/>
      <c r="H31" s="194"/>
      <c r="I31" s="194"/>
      <c r="J31" s="112"/>
      <c r="K31" s="95">
        <f t="shared" si="0"/>
        <v>565</v>
      </c>
      <c r="L31" s="112"/>
      <c r="M31" s="111">
        <v>310</v>
      </c>
      <c r="N31" s="5"/>
    </row>
    <row r="32" ht="25" customHeight="1" spans="1:14">
      <c r="A32" s="88">
        <v>2021200596</v>
      </c>
      <c r="B32" s="88" t="s">
        <v>52</v>
      </c>
      <c r="C32" s="112">
        <v>258.1</v>
      </c>
      <c r="D32" s="93">
        <v>156</v>
      </c>
      <c r="E32" s="81">
        <v>96</v>
      </c>
      <c r="F32" s="112">
        <v>9</v>
      </c>
      <c r="G32" s="112"/>
      <c r="H32" s="194"/>
      <c r="I32" s="194"/>
      <c r="J32" s="112"/>
      <c r="K32" s="95">
        <f t="shared" si="0"/>
        <v>519.1</v>
      </c>
      <c r="L32" s="112"/>
      <c r="M32" s="111">
        <v>310</v>
      </c>
      <c r="N32" s="5"/>
    </row>
    <row r="33" ht="25" customHeight="1" spans="1:14">
      <c r="A33" s="88">
        <v>2021200597</v>
      </c>
      <c r="B33" s="88" t="s">
        <v>53</v>
      </c>
      <c r="C33" s="112">
        <v>209</v>
      </c>
      <c r="D33" s="81">
        <v>60</v>
      </c>
      <c r="E33" s="81">
        <v>32</v>
      </c>
      <c r="F33" s="112">
        <v>28</v>
      </c>
      <c r="G33" s="112"/>
      <c r="H33" s="194"/>
      <c r="I33" s="194"/>
      <c r="J33" s="112"/>
      <c r="K33" s="95">
        <f t="shared" si="0"/>
        <v>329</v>
      </c>
      <c r="L33" s="112"/>
      <c r="M33" s="111">
        <v>310</v>
      </c>
      <c r="N33" s="5"/>
    </row>
    <row r="34" ht="25" customHeight="1" spans="1:14">
      <c r="A34" s="79">
        <v>2022200653</v>
      </c>
      <c r="B34" s="3" t="s">
        <v>54</v>
      </c>
      <c r="C34" s="196">
        <v>401.9</v>
      </c>
      <c r="D34" s="93">
        <v>156</v>
      </c>
      <c r="E34" s="81">
        <v>94</v>
      </c>
      <c r="F34" s="112">
        <v>10.5</v>
      </c>
      <c r="G34" s="196"/>
      <c r="H34" s="194"/>
      <c r="I34" s="194"/>
      <c r="J34" s="112"/>
      <c r="K34" s="95">
        <f t="shared" si="0"/>
        <v>662.4</v>
      </c>
      <c r="L34" s="3"/>
      <c r="M34" s="111">
        <v>310</v>
      </c>
      <c r="N34" s="3"/>
    </row>
    <row r="35" ht="25" customHeight="1" spans="1:14">
      <c r="A35" s="94">
        <v>2022200669</v>
      </c>
      <c r="B35" s="209" t="s">
        <v>55</v>
      </c>
      <c r="C35" s="195">
        <v>208</v>
      </c>
      <c r="D35" s="81">
        <v>48</v>
      </c>
      <c r="E35" s="81">
        <v>30</v>
      </c>
      <c r="F35" s="112">
        <v>14.5</v>
      </c>
      <c r="G35" s="196"/>
      <c r="H35" s="194"/>
      <c r="I35" s="194"/>
      <c r="J35" s="112"/>
      <c r="K35" s="95">
        <f t="shared" si="0"/>
        <v>300.5</v>
      </c>
      <c r="L35" s="3"/>
      <c r="M35" s="111">
        <v>310</v>
      </c>
      <c r="N35" s="5"/>
    </row>
    <row r="36" ht="25" customHeight="1" spans="1:14">
      <c r="A36" s="94">
        <v>2022200651</v>
      </c>
      <c r="B36" s="95" t="s">
        <v>56</v>
      </c>
      <c r="C36" s="196">
        <v>213.7</v>
      </c>
      <c r="D36" s="93">
        <v>168</v>
      </c>
      <c r="E36" s="81">
        <v>93</v>
      </c>
      <c r="F36" s="112">
        <v>17.5</v>
      </c>
      <c r="G36" s="197"/>
      <c r="H36" s="194"/>
      <c r="I36" s="194"/>
      <c r="J36" s="112"/>
      <c r="K36" s="95">
        <f t="shared" si="0"/>
        <v>492.2</v>
      </c>
      <c r="L36" s="3"/>
      <c r="M36" s="111">
        <v>310</v>
      </c>
      <c r="N36" s="95"/>
    </row>
    <row r="37" ht="25" customHeight="1" spans="1:14">
      <c r="A37" s="94">
        <v>2022200652</v>
      </c>
      <c r="B37" s="95" t="s">
        <v>57</v>
      </c>
      <c r="C37" s="195">
        <v>314</v>
      </c>
      <c r="D37" s="93">
        <v>150</v>
      </c>
      <c r="E37" s="81">
        <v>80</v>
      </c>
      <c r="F37" s="112">
        <v>9.5</v>
      </c>
      <c r="G37" s="197"/>
      <c r="H37" s="194"/>
      <c r="I37" s="194"/>
      <c r="J37" s="112"/>
      <c r="K37" s="95">
        <f t="shared" si="0"/>
        <v>553.5</v>
      </c>
      <c r="L37" s="3"/>
      <c r="M37" s="111">
        <v>310</v>
      </c>
      <c r="N37" s="95"/>
    </row>
    <row r="38" ht="25" customHeight="1" spans="1:14">
      <c r="A38" s="94">
        <v>2022200650</v>
      </c>
      <c r="B38" s="3" t="s">
        <v>58</v>
      </c>
      <c r="C38" s="195">
        <v>184</v>
      </c>
      <c r="D38" s="81">
        <v>24</v>
      </c>
      <c r="E38" s="81">
        <v>28</v>
      </c>
      <c r="F38" s="112">
        <v>11</v>
      </c>
      <c r="G38" s="197"/>
      <c r="H38" s="194"/>
      <c r="I38" s="194"/>
      <c r="J38" s="112"/>
      <c r="K38" s="95">
        <f t="shared" si="0"/>
        <v>247</v>
      </c>
      <c r="L38" s="3" t="s">
        <v>59</v>
      </c>
      <c r="M38" s="95"/>
      <c r="N38" s="95"/>
    </row>
    <row r="39" ht="25" customHeight="1" spans="1:14">
      <c r="A39" s="88">
        <v>2020200574</v>
      </c>
      <c r="B39" s="88" t="s">
        <v>60</v>
      </c>
      <c r="C39" s="112"/>
      <c r="D39" s="88">
        <v>0</v>
      </c>
      <c r="E39" s="88">
        <v>0</v>
      </c>
      <c r="F39" s="112">
        <v>3</v>
      </c>
      <c r="G39" s="112"/>
      <c r="H39" s="194"/>
      <c r="I39" s="194"/>
      <c r="J39" s="112"/>
      <c r="K39" s="95">
        <f t="shared" si="0"/>
        <v>3</v>
      </c>
      <c r="L39" s="112" t="s">
        <v>61</v>
      </c>
      <c r="M39" s="95"/>
      <c r="N39" s="95"/>
    </row>
    <row r="40" ht="25" customHeight="1" spans="1:14">
      <c r="A40" s="88">
        <v>2020200573</v>
      </c>
      <c r="B40" s="88" t="s">
        <v>62</v>
      </c>
      <c r="C40" s="112"/>
      <c r="D40" s="94">
        <v>0</v>
      </c>
      <c r="E40" s="94">
        <v>0</v>
      </c>
      <c r="F40" s="112">
        <v>2</v>
      </c>
      <c r="G40" s="112"/>
      <c r="H40" s="194"/>
      <c r="I40" s="194"/>
      <c r="J40" s="112"/>
      <c r="K40" s="95">
        <f t="shared" si="0"/>
        <v>2</v>
      </c>
      <c r="L40" s="112" t="s">
        <v>61</v>
      </c>
      <c r="M40" s="94"/>
      <c r="N40" s="94"/>
    </row>
    <row r="41" ht="25" customHeight="1" spans="1:14">
      <c r="A41" s="88">
        <v>2021200578</v>
      </c>
      <c r="B41" s="88" t="s">
        <v>63</v>
      </c>
      <c r="C41" s="112">
        <v>3.7</v>
      </c>
      <c r="D41" s="88">
        <v>0</v>
      </c>
      <c r="E41" s="88">
        <v>0</v>
      </c>
      <c r="F41" s="112">
        <v>4</v>
      </c>
      <c r="G41" s="112"/>
      <c r="H41" s="194"/>
      <c r="I41" s="194"/>
      <c r="J41" s="112"/>
      <c r="K41" s="95">
        <f t="shared" si="0"/>
        <v>7.7</v>
      </c>
      <c r="L41" s="112" t="s">
        <v>61</v>
      </c>
      <c r="M41" s="94"/>
      <c r="N41" s="94"/>
    </row>
    <row r="42" ht="25" customHeight="1" spans="1:14">
      <c r="A42" s="3">
        <v>2022200616</v>
      </c>
      <c r="B42" s="98" t="s">
        <v>64</v>
      </c>
      <c r="C42" s="195"/>
      <c r="D42" s="94">
        <v>0</v>
      </c>
      <c r="E42" s="94">
        <v>0</v>
      </c>
      <c r="F42" s="112">
        <v>4</v>
      </c>
      <c r="G42" s="195"/>
      <c r="H42" s="194"/>
      <c r="I42" s="194"/>
      <c r="J42" s="112"/>
      <c r="K42" s="95">
        <f t="shared" si="0"/>
        <v>4</v>
      </c>
      <c r="L42" s="88" t="s">
        <v>61</v>
      </c>
      <c r="M42" s="94"/>
      <c r="N42" s="94"/>
    </row>
    <row r="43" ht="25" customHeight="1" spans="1:14">
      <c r="A43" s="79">
        <v>2022200622</v>
      </c>
      <c r="B43" s="95" t="s">
        <v>65</v>
      </c>
      <c r="C43" s="195"/>
      <c r="D43" s="88">
        <v>0</v>
      </c>
      <c r="E43" s="88">
        <v>0</v>
      </c>
      <c r="F43" s="112">
        <v>0</v>
      </c>
      <c r="G43" s="196"/>
      <c r="H43" s="194"/>
      <c r="I43" s="194"/>
      <c r="J43" s="112"/>
      <c r="K43" s="95">
        <f t="shared" si="0"/>
        <v>0</v>
      </c>
      <c r="L43" s="88" t="s">
        <v>61</v>
      </c>
      <c r="M43" s="94"/>
      <c r="N43" s="94"/>
    </row>
    <row r="44" ht="25" customHeight="1" spans="1:14">
      <c r="A44" s="79">
        <v>2023200676</v>
      </c>
      <c r="B44" s="88" t="s">
        <v>66</v>
      </c>
      <c r="C44" s="112">
        <v>162.6</v>
      </c>
      <c r="D44" s="81">
        <v>48</v>
      </c>
      <c r="E44" s="81">
        <v>28</v>
      </c>
      <c r="F44" s="112">
        <v>15</v>
      </c>
      <c r="G44" s="112"/>
      <c r="H44" s="194"/>
      <c r="I44" s="194"/>
      <c r="J44" s="112"/>
      <c r="K44" s="95">
        <f t="shared" si="0"/>
        <v>253.6</v>
      </c>
      <c r="L44" s="207"/>
      <c r="M44" s="5"/>
      <c r="N44" s="5"/>
    </row>
    <row r="45" ht="25" customHeight="1" spans="1:14">
      <c r="A45" s="79">
        <v>2023200686</v>
      </c>
      <c r="B45" s="88" t="s">
        <v>67</v>
      </c>
      <c r="C45" s="112">
        <v>389.2</v>
      </c>
      <c r="D45" s="93">
        <v>0</v>
      </c>
      <c r="E45" s="81">
        <v>93</v>
      </c>
      <c r="F45" s="112">
        <v>16.5</v>
      </c>
      <c r="G45" s="112"/>
      <c r="H45" s="194"/>
      <c r="I45" s="194"/>
      <c r="J45" s="112"/>
      <c r="K45" s="95">
        <f t="shared" si="0"/>
        <v>498.7</v>
      </c>
      <c r="L45" s="207"/>
      <c r="M45" s="5"/>
      <c r="N45" s="5"/>
    </row>
    <row r="46" ht="25" customHeight="1" spans="1:14">
      <c r="A46" s="79">
        <v>1996200254</v>
      </c>
      <c r="B46" s="80" t="s">
        <v>68</v>
      </c>
      <c r="C46" s="112">
        <v>64.8</v>
      </c>
      <c r="D46" s="81">
        <v>42</v>
      </c>
      <c r="E46" s="81">
        <v>31</v>
      </c>
      <c r="F46" s="112">
        <v>0</v>
      </c>
      <c r="G46" s="112"/>
      <c r="H46" s="194"/>
      <c r="I46" s="194"/>
      <c r="J46" s="112"/>
      <c r="K46" s="95">
        <f t="shared" si="0"/>
        <v>137.8</v>
      </c>
      <c r="L46" s="207" t="s">
        <v>69</v>
      </c>
      <c r="M46" s="5"/>
      <c r="N46" s="5"/>
    </row>
    <row r="47" ht="25" customHeight="1" spans="1:14">
      <c r="A47" s="94">
        <v>1989100048</v>
      </c>
      <c r="B47" s="80" t="s">
        <v>70</v>
      </c>
      <c r="C47" s="112">
        <v>64</v>
      </c>
      <c r="D47" s="2">
        <v>84</v>
      </c>
      <c r="E47" s="2">
        <v>2</v>
      </c>
      <c r="F47" s="112">
        <v>4</v>
      </c>
      <c r="G47" s="112"/>
      <c r="H47" s="194"/>
      <c r="I47" s="194"/>
      <c r="J47" s="112"/>
      <c r="K47" s="95">
        <f t="shared" si="0"/>
        <v>154</v>
      </c>
      <c r="L47" s="95" t="s">
        <v>71</v>
      </c>
      <c r="M47" s="5"/>
      <c r="N47" s="5"/>
    </row>
    <row r="48" ht="24" customHeight="1" spans="1:14">
      <c r="A48" s="94">
        <v>2014160140</v>
      </c>
      <c r="B48" s="80" t="s">
        <v>72</v>
      </c>
      <c r="C48" s="112">
        <v>87.1</v>
      </c>
      <c r="D48" s="2">
        <v>0</v>
      </c>
      <c r="E48" s="2">
        <v>0</v>
      </c>
      <c r="F48" s="112">
        <v>0</v>
      </c>
      <c r="G48" s="198"/>
      <c r="H48" s="5"/>
      <c r="I48" s="5"/>
      <c r="J48" s="5"/>
      <c r="K48" s="95">
        <f t="shared" si="0"/>
        <v>87.1</v>
      </c>
      <c r="L48" s="207" t="s">
        <v>73</v>
      </c>
      <c r="M48" s="5"/>
      <c r="N48" s="5"/>
    </row>
    <row r="49" ht="21" customHeight="1" spans="1:14">
      <c r="A49" s="79">
        <v>2010170178</v>
      </c>
      <c r="B49" s="80" t="s">
        <v>74</v>
      </c>
      <c r="C49" s="5"/>
      <c r="D49" s="81">
        <v>24</v>
      </c>
      <c r="E49" s="81">
        <v>17</v>
      </c>
      <c r="F49" s="112">
        <v>0</v>
      </c>
      <c r="G49" s="198"/>
      <c r="H49" s="5"/>
      <c r="I49" s="5"/>
      <c r="J49" s="5"/>
      <c r="K49" s="95">
        <f t="shared" si="0"/>
        <v>41</v>
      </c>
      <c r="L49" s="207" t="s">
        <v>75</v>
      </c>
      <c r="M49" s="5"/>
      <c r="N49" s="5"/>
    </row>
  </sheetData>
  <mergeCells count="11">
    <mergeCell ref="A1:N1"/>
    <mergeCell ref="A2:N2"/>
    <mergeCell ref="A3:M3"/>
    <mergeCell ref="C4:F4"/>
    <mergeCell ref="G4:J4"/>
    <mergeCell ref="A4:A5"/>
    <mergeCell ref="B4:B5"/>
    <mergeCell ref="K4:K5"/>
    <mergeCell ref="L4:L5"/>
    <mergeCell ref="M4:M5"/>
    <mergeCell ref="N4:N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6"/>
  <sheetViews>
    <sheetView topLeftCell="A13" workbookViewId="0">
      <selection activeCell="A18" sqref="A18:A20"/>
    </sheetView>
  </sheetViews>
  <sheetFormatPr defaultColWidth="9" defaultRowHeight="15.6"/>
  <cols>
    <col min="1" max="1" width="9.2" style="32" customWidth="1"/>
    <col min="2" max="2" width="6.5" style="32" customWidth="1"/>
    <col min="3" max="3" width="11.75" style="114" customWidth="1"/>
    <col min="4" max="4" width="4.375" style="115" customWidth="1"/>
    <col min="5" max="5" width="10.6" style="32" customWidth="1"/>
    <col min="6" max="6" width="4.125" style="32" customWidth="1"/>
    <col min="7" max="7" width="5.625" style="32" customWidth="1"/>
    <col min="8" max="9" width="4.5" style="32" customWidth="1"/>
    <col min="10" max="10" width="5.125" style="32" customWidth="1"/>
    <col min="11" max="11" width="6" style="32" customWidth="1"/>
    <col min="12" max="12" width="6.875" style="32" customWidth="1"/>
    <col min="13" max="14" width="4.25" style="32" customWidth="1"/>
    <col min="15" max="15" width="7.625" style="32" customWidth="1"/>
    <col min="16" max="16" width="5.2" style="32" customWidth="1"/>
    <col min="17" max="17" width="3.75" style="32" customWidth="1"/>
    <col min="18" max="18" width="6.125" style="32" customWidth="1"/>
    <col min="19" max="19" width="5.75" style="32" customWidth="1"/>
    <col min="20" max="20" width="6" style="116" customWidth="1"/>
    <col min="21" max="16384" width="9" style="32"/>
  </cols>
  <sheetData>
    <row r="1" ht="20.4" spans="1:20">
      <c r="A1" s="63" t="s">
        <v>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ht="24" customHeight="1" spans="1:20">
      <c r="A2" s="65" t="s">
        <v>77</v>
      </c>
      <c r="B2" s="65"/>
      <c r="C2" s="117" t="s">
        <v>78</v>
      </c>
      <c r="D2" s="117"/>
      <c r="E2" s="68"/>
      <c r="F2" s="68"/>
      <c r="G2" s="118"/>
      <c r="H2" s="119"/>
      <c r="I2" s="136" t="s">
        <v>79</v>
      </c>
      <c r="J2" s="136"/>
      <c r="K2" s="70" t="s">
        <v>30</v>
      </c>
      <c r="L2" s="70"/>
      <c r="M2" s="118"/>
      <c r="N2" s="118"/>
      <c r="O2" s="118"/>
      <c r="P2" s="117">
        <v>6</v>
      </c>
      <c r="Q2" s="150" t="s">
        <v>80</v>
      </c>
      <c r="R2" s="151">
        <v>2</v>
      </c>
      <c r="S2" s="136" t="s">
        <v>81</v>
      </c>
      <c r="T2" s="152"/>
    </row>
    <row r="3" ht="31.5" customHeight="1" spans="1:20">
      <c r="A3" s="72" t="s">
        <v>82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>
      <c r="A4" s="120" t="s">
        <v>3</v>
      </c>
      <c r="B4" s="74" t="s">
        <v>4</v>
      </c>
      <c r="C4" s="74" t="s">
        <v>83</v>
      </c>
      <c r="D4" s="74"/>
      <c r="E4" s="74"/>
      <c r="F4" s="74"/>
      <c r="G4" s="74"/>
      <c r="H4" s="74"/>
      <c r="I4" s="74"/>
      <c r="J4" s="74"/>
      <c r="K4" s="74"/>
      <c r="L4" s="74" t="s">
        <v>84</v>
      </c>
      <c r="M4" s="74"/>
      <c r="N4" s="74"/>
      <c r="O4" s="74"/>
      <c r="P4" s="74"/>
      <c r="Q4" s="74"/>
      <c r="R4" s="74"/>
      <c r="S4" s="74"/>
      <c r="T4" s="153" t="s">
        <v>7</v>
      </c>
    </row>
    <row r="5" ht="38.4" spans="1:20">
      <c r="A5" s="120"/>
      <c r="B5" s="74"/>
      <c r="C5" s="77" t="s">
        <v>85</v>
      </c>
      <c r="D5" s="77" t="s">
        <v>86</v>
      </c>
      <c r="E5" s="77" t="s">
        <v>87</v>
      </c>
      <c r="F5" s="77" t="s">
        <v>88</v>
      </c>
      <c r="G5" s="77" t="s">
        <v>89</v>
      </c>
      <c r="H5" s="121" t="s">
        <v>90</v>
      </c>
      <c r="I5" s="137" t="s">
        <v>91</v>
      </c>
      <c r="J5" s="137" t="s">
        <v>92</v>
      </c>
      <c r="K5" s="137" t="s">
        <v>93</v>
      </c>
      <c r="L5" s="77" t="s">
        <v>94</v>
      </c>
      <c r="M5" s="77" t="s">
        <v>95</v>
      </c>
      <c r="N5" s="77" t="s">
        <v>96</v>
      </c>
      <c r="O5" s="77" t="s">
        <v>97</v>
      </c>
      <c r="P5" s="77" t="s">
        <v>88</v>
      </c>
      <c r="Q5" s="77" t="s">
        <v>98</v>
      </c>
      <c r="R5" s="154" t="s">
        <v>99</v>
      </c>
      <c r="S5" s="137" t="s">
        <v>100</v>
      </c>
      <c r="T5" s="153"/>
    </row>
    <row r="6" s="113" customFormat="1" ht="30" customHeight="1" spans="1:20">
      <c r="A6" s="79">
        <v>1991200248</v>
      </c>
      <c r="B6" s="80" t="s">
        <v>15</v>
      </c>
      <c r="C6" s="3" t="s">
        <v>101</v>
      </c>
      <c r="D6" s="3">
        <v>16</v>
      </c>
      <c r="E6" s="3" t="s">
        <v>102</v>
      </c>
      <c r="F6" s="3">
        <v>174</v>
      </c>
      <c r="G6" s="3" t="s">
        <v>103</v>
      </c>
      <c r="H6" s="3">
        <v>14</v>
      </c>
      <c r="I6" s="138">
        <v>1.87</v>
      </c>
      <c r="J6" s="138">
        <v>1</v>
      </c>
      <c r="K6" s="139">
        <f t="shared" ref="K6:K19" si="0">J6*I6*H6</f>
        <v>26.18</v>
      </c>
      <c r="L6" s="3"/>
      <c r="M6" s="140"/>
      <c r="N6" s="141"/>
      <c r="O6" s="3"/>
      <c r="P6" s="3"/>
      <c r="Q6" s="3"/>
      <c r="R6" s="155"/>
      <c r="S6" s="155"/>
      <c r="T6" s="89">
        <f>K6</f>
        <v>26.18</v>
      </c>
    </row>
    <row r="7" s="113" customFormat="1" ht="30" customHeight="1" spans="1:20">
      <c r="A7" s="122">
        <v>2011080044</v>
      </c>
      <c r="B7" s="123" t="s">
        <v>17</v>
      </c>
      <c r="C7" s="3" t="s">
        <v>104</v>
      </c>
      <c r="D7" s="3">
        <v>32</v>
      </c>
      <c r="E7" s="3" t="s">
        <v>105</v>
      </c>
      <c r="F7" s="3">
        <v>52</v>
      </c>
      <c r="G7" s="3" t="s">
        <v>106</v>
      </c>
      <c r="H7" s="3">
        <v>32</v>
      </c>
      <c r="I7" s="138">
        <v>1.08</v>
      </c>
      <c r="J7" s="138">
        <v>1</v>
      </c>
      <c r="K7" s="139">
        <f t="shared" si="0"/>
        <v>34.56</v>
      </c>
      <c r="L7" s="3"/>
      <c r="M7" s="140"/>
      <c r="N7" s="141"/>
      <c r="O7" s="3"/>
      <c r="P7" s="3"/>
      <c r="Q7" s="3"/>
      <c r="R7" s="155"/>
      <c r="S7" s="155"/>
      <c r="T7" s="156">
        <f>K7+K8</f>
        <v>98.56</v>
      </c>
    </row>
    <row r="8" s="113" customFormat="1" ht="30" customHeight="1" spans="1:20">
      <c r="A8" s="124"/>
      <c r="B8" s="125"/>
      <c r="C8" s="3" t="s">
        <v>107</v>
      </c>
      <c r="D8" s="3">
        <v>64</v>
      </c>
      <c r="E8" s="3" t="s">
        <v>108</v>
      </c>
      <c r="F8" s="3">
        <v>34</v>
      </c>
      <c r="G8" s="3" t="s">
        <v>109</v>
      </c>
      <c r="H8" s="3">
        <v>64</v>
      </c>
      <c r="I8" s="138">
        <v>1</v>
      </c>
      <c r="J8" s="138">
        <v>1</v>
      </c>
      <c r="K8" s="139">
        <f t="shared" si="0"/>
        <v>64</v>
      </c>
      <c r="L8" s="79"/>
      <c r="M8" s="79"/>
      <c r="N8" s="141"/>
      <c r="O8" s="86"/>
      <c r="P8" s="142"/>
      <c r="Q8" s="157"/>
      <c r="R8" s="155"/>
      <c r="S8" s="158"/>
      <c r="T8" s="159"/>
    </row>
    <row r="9" s="113" customFormat="1" ht="30" customHeight="1" spans="1:20">
      <c r="A9" s="122">
        <v>2008200268</v>
      </c>
      <c r="B9" s="126" t="s">
        <v>19</v>
      </c>
      <c r="C9" s="3" t="s">
        <v>110</v>
      </c>
      <c r="D9" s="3">
        <v>32</v>
      </c>
      <c r="E9" s="3" t="s">
        <v>105</v>
      </c>
      <c r="F9" s="3">
        <v>52</v>
      </c>
      <c r="G9" s="3" t="s">
        <v>106</v>
      </c>
      <c r="H9" s="3">
        <v>32</v>
      </c>
      <c r="I9" s="138">
        <v>1.08</v>
      </c>
      <c r="J9" s="138">
        <v>1</v>
      </c>
      <c r="K9" s="139">
        <f t="shared" si="0"/>
        <v>34.56</v>
      </c>
      <c r="L9" s="79"/>
      <c r="M9" s="79"/>
      <c r="N9" s="141"/>
      <c r="O9" s="86"/>
      <c r="P9" s="142"/>
      <c r="Q9" s="157"/>
      <c r="R9" s="155"/>
      <c r="S9" s="158"/>
      <c r="T9" s="156">
        <f>K9</f>
        <v>34.56</v>
      </c>
    </row>
    <row r="10" s="113" customFormat="1" ht="30" customHeight="1" spans="1:20">
      <c r="A10" s="122">
        <v>1990200250</v>
      </c>
      <c r="B10" s="123" t="s">
        <v>21</v>
      </c>
      <c r="C10" s="3" t="s">
        <v>107</v>
      </c>
      <c r="D10" s="3">
        <v>64</v>
      </c>
      <c r="E10" s="3" t="s">
        <v>111</v>
      </c>
      <c r="F10" s="3">
        <v>40</v>
      </c>
      <c r="G10" s="3" t="s">
        <v>109</v>
      </c>
      <c r="H10" s="3">
        <v>64</v>
      </c>
      <c r="I10" s="138">
        <v>1</v>
      </c>
      <c r="J10" s="138">
        <v>1</v>
      </c>
      <c r="K10" s="139">
        <f t="shared" si="0"/>
        <v>64</v>
      </c>
      <c r="L10" s="79"/>
      <c r="M10" s="79"/>
      <c r="N10" s="141"/>
      <c r="O10" s="86"/>
      <c r="P10" s="142"/>
      <c r="Q10" s="157"/>
      <c r="R10" s="155"/>
      <c r="S10" s="158"/>
      <c r="T10" s="156">
        <f>S11+K11+K10</f>
        <v>152</v>
      </c>
    </row>
    <row r="11" s="113" customFormat="1" ht="30" customHeight="1" spans="1:20">
      <c r="A11" s="124"/>
      <c r="B11" s="125"/>
      <c r="C11" s="3" t="s">
        <v>112</v>
      </c>
      <c r="D11" s="3">
        <v>64</v>
      </c>
      <c r="E11" s="3" t="s">
        <v>113</v>
      </c>
      <c r="F11" s="3">
        <v>32</v>
      </c>
      <c r="G11" s="3" t="s">
        <v>109</v>
      </c>
      <c r="H11" s="3">
        <v>64</v>
      </c>
      <c r="I11" s="138">
        <v>1</v>
      </c>
      <c r="J11" s="138">
        <v>1</v>
      </c>
      <c r="K11" s="139">
        <f t="shared" si="0"/>
        <v>64</v>
      </c>
      <c r="L11" s="3" t="s">
        <v>114</v>
      </c>
      <c r="M11" s="143">
        <v>1</v>
      </c>
      <c r="N11" s="141" t="s">
        <v>115</v>
      </c>
      <c r="O11" s="3" t="s">
        <v>113</v>
      </c>
      <c r="P11" s="3">
        <v>32</v>
      </c>
      <c r="Q11" s="88">
        <v>1</v>
      </c>
      <c r="R11" s="155">
        <v>24</v>
      </c>
      <c r="S11" s="155">
        <f t="shared" ref="S11:S15" si="1">R11*Q11/M11</f>
        <v>24</v>
      </c>
      <c r="T11" s="159"/>
    </row>
    <row r="12" s="113" customFormat="1" ht="30" customHeight="1" spans="1:20">
      <c r="A12" s="79">
        <v>1987200251</v>
      </c>
      <c r="B12" s="80" t="s">
        <v>23</v>
      </c>
      <c r="C12" s="3" t="s">
        <v>112</v>
      </c>
      <c r="D12" s="3">
        <v>64</v>
      </c>
      <c r="E12" s="3" t="s">
        <v>116</v>
      </c>
      <c r="F12" s="3">
        <v>39</v>
      </c>
      <c r="G12" s="3" t="s">
        <v>109</v>
      </c>
      <c r="H12" s="3">
        <v>64</v>
      </c>
      <c r="I12" s="138">
        <v>1</v>
      </c>
      <c r="J12" s="138">
        <v>1</v>
      </c>
      <c r="K12" s="139">
        <f t="shared" si="0"/>
        <v>64</v>
      </c>
      <c r="L12" s="3" t="s">
        <v>114</v>
      </c>
      <c r="M12" s="143">
        <v>1</v>
      </c>
      <c r="N12" s="141" t="s">
        <v>115</v>
      </c>
      <c r="O12" s="3" t="s">
        <v>116</v>
      </c>
      <c r="P12" s="3">
        <v>39</v>
      </c>
      <c r="Q12" s="88">
        <v>1</v>
      </c>
      <c r="R12" s="155">
        <v>24</v>
      </c>
      <c r="S12" s="155">
        <f t="shared" si="1"/>
        <v>24</v>
      </c>
      <c r="T12" s="89">
        <f>S12+S13+R14+K12+K13+K14</f>
        <v>264</v>
      </c>
    </row>
    <row r="13" s="113" customFormat="1" ht="30" customHeight="1" spans="1:20">
      <c r="A13" s="79"/>
      <c r="B13" s="80"/>
      <c r="C13" s="3" t="s">
        <v>112</v>
      </c>
      <c r="D13" s="3">
        <v>64</v>
      </c>
      <c r="E13" s="3" t="s">
        <v>117</v>
      </c>
      <c r="F13" s="3">
        <v>41</v>
      </c>
      <c r="G13" s="3" t="s">
        <v>109</v>
      </c>
      <c r="H13" s="3">
        <v>64</v>
      </c>
      <c r="I13" s="138">
        <v>1</v>
      </c>
      <c r="J13" s="138">
        <v>1</v>
      </c>
      <c r="K13" s="139">
        <f t="shared" si="0"/>
        <v>64</v>
      </c>
      <c r="L13" s="3" t="s">
        <v>114</v>
      </c>
      <c r="M13" s="143">
        <v>1</v>
      </c>
      <c r="N13" s="141" t="s">
        <v>115</v>
      </c>
      <c r="O13" s="3" t="s">
        <v>117</v>
      </c>
      <c r="P13" s="3">
        <v>41</v>
      </c>
      <c r="Q13" s="88">
        <v>1</v>
      </c>
      <c r="R13" s="155">
        <v>24</v>
      </c>
      <c r="S13" s="155">
        <f t="shared" si="1"/>
        <v>24</v>
      </c>
      <c r="T13" s="89"/>
    </row>
    <row r="14" s="113" customFormat="1" ht="30" customHeight="1" spans="1:20">
      <c r="A14" s="79"/>
      <c r="B14" s="80"/>
      <c r="C14" s="3" t="s">
        <v>112</v>
      </c>
      <c r="D14" s="3">
        <v>64</v>
      </c>
      <c r="E14" s="3" t="s">
        <v>111</v>
      </c>
      <c r="F14" s="3">
        <v>40</v>
      </c>
      <c r="G14" s="3" t="s">
        <v>109</v>
      </c>
      <c r="H14" s="3">
        <v>64</v>
      </c>
      <c r="I14" s="138">
        <v>1</v>
      </c>
      <c r="J14" s="138">
        <v>1</v>
      </c>
      <c r="K14" s="139">
        <f t="shared" si="0"/>
        <v>64</v>
      </c>
      <c r="L14" s="3" t="s">
        <v>114</v>
      </c>
      <c r="M14" s="143">
        <v>1</v>
      </c>
      <c r="N14" s="141" t="s">
        <v>115</v>
      </c>
      <c r="O14" s="3" t="s">
        <v>111</v>
      </c>
      <c r="P14" s="3">
        <v>40</v>
      </c>
      <c r="Q14" s="88">
        <v>1</v>
      </c>
      <c r="R14" s="155">
        <v>24</v>
      </c>
      <c r="S14" s="155">
        <f t="shared" si="1"/>
        <v>24</v>
      </c>
      <c r="T14" s="89"/>
    </row>
    <row r="15" s="113" customFormat="1" ht="30" customHeight="1" spans="1:20">
      <c r="A15" s="122">
        <v>2004200258</v>
      </c>
      <c r="B15" s="123" t="s">
        <v>25</v>
      </c>
      <c r="C15" s="3" t="s">
        <v>118</v>
      </c>
      <c r="D15" s="3">
        <v>48</v>
      </c>
      <c r="E15" s="3" t="s">
        <v>105</v>
      </c>
      <c r="F15" s="3">
        <v>52</v>
      </c>
      <c r="G15" s="3" t="s">
        <v>119</v>
      </c>
      <c r="H15" s="3">
        <v>48</v>
      </c>
      <c r="I15" s="138">
        <v>1.08</v>
      </c>
      <c r="J15" s="138">
        <v>1</v>
      </c>
      <c r="K15" s="139">
        <f t="shared" si="0"/>
        <v>51.84</v>
      </c>
      <c r="L15" s="3" t="s">
        <v>120</v>
      </c>
      <c r="M15" s="143">
        <v>1</v>
      </c>
      <c r="N15" s="141" t="s">
        <v>115</v>
      </c>
      <c r="O15" s="3" t="s">
        <v>105</v>
      </c>
      <c r="P15" s="3">
        <v>52</v>
      </c>
      <c r="Q15" s="88">
        <v>1</v>
      </c>
      <c r="R15" s="155">
        <v>24</v>
      </c>
      <c r="S15" s="155">
        <f t="shared" si="1"/>
        <v>24</v>
      </c>
      <c r="T15" s="156">
        <f>S15+K15</f>
        <v>75.84</v>
      </c>
    </row>
    <row r="16" s="113" customFormat="1" ht="30" customHeight="1" spans="1:20">
      <c r="A16" s="79">
        <v>1994200253</v>
      </c>
      <c r="B16" s="80" t="s">
        <v>27</v>
      </c>
      <c r="C16" s="3" t="s">
        <v>121</v>
      </c>
      <c r="D16" s="3">
        <v>48</v>
      </c>
      <c r="E16" s="3" t="s">
        <v>105</v>
      </c>
      <c r="F16" s="3">
        <v>52</v>
      </c>
      <c r="G16" s="3" t="s">
        <v>119</v>
      </c>
      <c r="H16" s="3">
        <v>48</v>
      </c>
      <c r="I16" s="138">
        <v>1.08</v>
      </c>
      <c r="J16" s="138">
        <v>1</v>
      </c>
      <c r="K16" s="139">
        <f t="shared" si="0"/>
        <v>51.84</v>
      </c>
      <c r="L16" s="3"/>
      <c r="M16" s="143"/>
      <c r="N16" s="141"/>
      <c r="O16" s="3"/>
      <c r="P16" s="3"/>
      <c r="Q16" s="88"/>
      <c r="R16" s="155"/>
      <c r="S16" s="155"/>
      <c r="T16" s="89">
        <f>K16+K17</f>
        <v>83.84</v>
      </c>
    </row>
    <row r="17" s="113" customFormat="1" ht="30" customHeight="1" spans="1:20">
      <c r="A17" s="79"/>
      <c r="B17" s="80"/>
      <c r="C17" s="3" t="s">
        <v>122</v>
      </c>
      <c r="D17" s="3">
        <v>32</v>
      </c>
      <c r="E17" s="3" t="s">
        <v>123</v>
      </c>
      <c r="F17" s="3">
        <v>28</v>
      </c>
      <c r="G17" s="3" t="s">
        <v>106</v>
      </c>
      <c r="H17" s="3">
        <v>32</v>
      </c>
      <c r="I17" s="138">
        <v>1</v>
      </c>
      <c r="J17" s="138">
        <v>1</v>
      </c>
      <c r="K17" s="139">
        <f t="shared" si="0"/>
        <v>32</v>
      </c>
      <c r="L17" s="144"/>
      <c r="M17" s="144"/>
      <c r="N17" s="88"/>
      <c r="O17" s="144"/>
      <c r="P17" s="145"/>
      <c r="Q17" s="88"/>
      <c r="R17" s="155"/>
      <c r="S17" s="155"/>
      <c r="T17" s="89"/>
    </row>
    <row r="18" s="113" customFormat="1" ht="30" customHeight="1" spans="1:20">
      <c r="A18" s="122">
        <v>1990200255</v>
      </c>
      <c r="B18" s="123" t="s">
        <v>28</v>
      </c>
      <c r="C18" s="3" t="s">
        <v>112</v>
      </c>
      <c r="D18" s="3">
        <v>64</v>
      </c>
      <c r="E18" s="3" t="s">
        <v>124</v>
      </c>
      <c r="F18" s="3">
        <v>36</v>
      </c>
      <c r="G18" s="3" t="s">
        <v>109</v>
      </c>
      <c r="H18" s="3">
        <v>64</v>
      </c>
      <c r="I18" s="138">
        <v>1</v>
      </c>
      <c r="J18" s="138">
        <v>1</v>
      </c>
      <c r="K18" s="139">
        <f t="shared" si="0"/>
        <v>64</v>
      </c>
      <c r="L18" s="3" t="s">
        <v>114</v>
      </c>
      <c r="M18" s="143">
        <v>1</v>
      </c>
      <c r="N18" s="141" t="s">
        <v>115</v>
      </c>
      <c r="O18" s="3" t="s">
        <v>125</v>
      </c>
      <c r="P18" s="3">
        <v>44</v>
      </c>
      <c r="Q18" s="88">
        <v>1</v>
      </c>
      <c r="R18" s="155">
        <v>24</v>
      </c>
      <c r="S18" s="155">
        <f t="shared" ref="S18:S20" si="2">R18*Q18/M18</f>
        <v>24</v>
      </c>
      <c r="T18" s="156">
        <f>S18+S19+R20+K18+K19</f>
        <v>200</v>
      </c>
    </row>
    <row r="19" s="113" customFormat="1" ht="30" customHeight="1" spans="1:20">
      <c r="A19" s="124"/>
      <c r="B19" s="125"/>
      <c r="C19" s="3" t="s">
        <v>112</v>
      </c>
      <c r="D19" s="3">
        <v>64</v>
      </c>
      <c r="E19" s="3" t="s">
        <v>126</v>
      </c>
      <c r="F19" s="3">
        <v>34</v>
      </c>
      <c r="G19" s="3" t="s">
        <v>109</v>
      </c>
      <c r="H19" s="3">
        <v>64</v>
      </c>
      <c r="I19" s="138">
        <v>1</v>
      </c>
      <c r="J19" s="138">
        <v>1</v>
      </c>
      <c r="K19" s="139">
        <f t="shared" si="0"/>
        <v>64</v>
      </c>
      <c r="L19" s="3" t="s">
        <v>114</v>
      </c>
      <c r="M19" s="143">
        <v>1</v>
      </c>
      <c r="N19" s="141" t="s">
        <v>115</v>
      </c>
      <c r="O19" s="3" t="s">
        <v>124</v>
      </c>
      <c r="P19" s="3">
        <v>36</v>
      </c>
      <c r="Q19" s="88">
        <v>1</v>
      </c>
      <c r="R19" s="155">
        <v>24</v>
      </c>
      <c r="S19" s="155">
        <f t="shared" si="2"/>
        <v>24</v>
      </c>
      <c r="T19" s="159"/>
    </row>
    <row r="20" s="113" customFormat="1" ht="30" customHeight="1" spans="1:20">
      <c r="A20" s="124"/>
      <c r="B20" s="125"/>
      <c r="C20" s="3"/>
      <c r="D20" s="3"/>
      <c r="E20" s="3"/>
      <c r="F20" s="3"/>
      <c r="G20" s="3"/>
      <c r="H20" s="3"/>
      <c r="I20" s="138"/>
      <c r="J20" s="138"/>
      <c r="K20" s="139"/>
      <c r="L20" s="3" t="s">
        <v>114</v>
      </c>
      <c r="M20" s="143">
        <v>1</v>
      </c>
      <c r="N20" s="141" t="s">
        <v>115</v>
      </c>
      <c r="O20" s="3" t="s">
        <v>126</v>
      </c>
      <c r="P20" s="3">
        <v>34</v>
      </c>
      <c r="Q20" s="88">
        <v>1</v>
      </c>
      <c r="R20" s="155">
        <v>24</v>
      </c>
      <c r="S20" s="155">
        <f t="shared" si="2"/>
        <v>24</v>
      </c>
      <c r="T20" s="159"/>
    </row>
    <row r="21" s="113" customFormat="1" ht="47" customHeight="1" spans="1:20">
      <c r="A21" s="122">
        <v>2004200257</v>
      </c>
      <c r="B21" s="123" t="s">
        <v>29</v>
      </c>
      <c r="C21" s="3" t="s">
        <v>127</v>
      </c>
      <c r="D21" s="3">
        <v>32</v>
      </c>
      <c r="E21" s="3" t="s">
        <v>128</v>
      </c>
      <c r="F21" s="3">
        <v>73</v>
      </c>
      <c r="G21" s="3" t="s">
        <v>106</v>
      </c>
      <c r="H21" s="3">
        <v>32</v>
      </c>
      <c r="I21" s="138">
        <v>1.31</v>
      </c>
      <c r="J21" s="138">
        <v>1</v>
      </c>
      <c r="K21" s="139">
        <f t="shared" ref="K21:K42" si="3">J21*I21*H21</f>
        <v>41.92</v>
      </c>
      <c r="L21" s="88"/>
      <c r="M21" s="88"/>
      <c r="N21" s="88"/>
      <c r="O21" s="88"/>
      <c r="P21" s="88"/>
      <c r="Q21" s="88"/>
      <c r="R21" s="88"/>
      <c r="S21" s="155"/>
      <c r="T21" s="156">
        <f>K21+K22+K23</f>
        <v>138.56</v>
      </c>
    </row>
    <row r="22" s="113" customFormat="1" ht="30" customHeight="1" spans="1:20">
      <c r="A22" s="124"/>
      <c r="B22" s="125"/>
      <c r="C22" s="3" t="s">
        <v>129</v>
      </c>
      <c r="D22" s="3">
        <v>48</v>
      </c>
      <c r="E22" s="3" t="s">
        <v>123</v>
      </c>
      <c r="F22" s="3">
        <v>28</v>
      </c>
      <c r="G22" s="3" t="s">
        <v>119</v>
      </c>
      <c r="H22" s="3">
        <v>48</v>
      </c>
      <c r="I22" s="138">
        <v>1</v>
      </c>
      <c r="J22" s="138">
        <v>1</v>
      </c>
      <c r="K22" s="139">
        <f t="shared" si="3"/>
        <v>48</v>
      </c>
      <c r="L22" s="88"/>
      <c r="M22" s="88"/>
      <c r="N22" s="88"/>
      <c r="O22" s="88"/>
      <c r="P22" s="88"/>
      <c r="Q22" s="88"/>
      <c r="R22" s="88"/>
      <c r="S22" s="155"/>
      <c r="T22" s="159"/>
    </row>
    <row r="23" s="113" customFormat="1" ht="37" customHeight="1" spans="1:20">
      <c r="A23" s="124"/>
      <c r="B23" s="125"/>
      <c r="C23" s="3" t="s">
        <v>130</v>
      </c>
      <c r="D23" s="3">
        <v>32</v>
      </c>
      <c r="E23" s="3" t="s">
        <v>131</v>
      </c>
      <c r="F23" s="3">
        <v>94</v>
      </c>
      <c r="G23" s="3" t="s">
        <v>106</v>
      </c>
      <c r="H23" s="3">
        <v>32</v>
      </c>
      <c r="I23" s="138">
        <v>1.52</v>
      </c>
      <c r="J23" s="138">
        <v>1</v>
      </c>
      <c r="K23" s="139">
        <f t="shared" si="3"/>
        <v>48.64</v>
      </c>
      <c r="L23" s="88"/>
      <c r="M23" s="88"/>
      <c r="N23" s="88"/>
      <c r="O23" s="88"/>
      <c r="P23" s="88"/>
      <c r="Q23" s="88"/>
      <c r="R23" s="88"/>
      <c r="S23" s="155"/>
      <c r="T23" s="159"/>
    </row>
    <row r="24" s="113" customFormat="1" ht="33" customHeight="1" spans="1:20">
      <c r="A24" s="79">
        <v>2006200260</v>
      </c>
      <c r="B24" s="80" t="s">
        <v>30</v>
      </c>
      <c r="C24" s="3" t="s">
        <v>132</v>
      </c>
      <c r="D24" s="3">
        <v>32</v>
      </c>
      <c r="E24" s="3" t="s">
        <v>133</v>
      </c>
      <c r="F24" s="3">
        <v>67</v>
      </c>
      <c r="G24" s="3" t="s">
        <v>106</v>
      </c>
      <c r="H24" s="3">
        <v>32</v>
      </c>
      <c r="I24" s="138">
        <v>1.24</v>
      </c>
      <c r="J24" s="138">
        <v>1</v>
      </c>
      <c r="K24" s="139">
        <f t="shared" si="3"/>
        <v>39.68</v>
      </c>
      <c r="L24" s="88"/>
      <c r="M24" s="88"/>
      <c r="N24" s="88"/>
      <c r="O24" s="88"/>
      <c r="P24" s="88"/>
      <c r="Q24" s="88"/>
      <c r="R24" s="88"/>
      <c r="S24" s="155"/>
      <c r="T24" s="89">
        <f>K24</f>
        <v>39.68</v>
      </c>
    </row>
    <row r="25" s="113" customFormat="1" ht="30" customHeight="1" spans="1:20">
      <c r="A25" s="79">
        <v>2007200264</v>
      </c>
      <c r="B25" s="80" t="s">
        <v>32</v>
      </c>
      <c r="C25" s="3" t="s">
        <v>134</v>
      </c>
      <c r="D25" s="3">
        <v>48</v>
      </c>
      <c r="E25" s="3" t="s">
        <v>105</v>
      </c>
      <c r="F25" s="3">
        <v>52</v>
      </c>
      <c r="G25" s="3" t="s">
        <v>119</v>
      </c>
      <c r="H25" s="3">
        <v>48</v>
      </c>
      <c r="I25" s="138">
        <v>1.08</v>
      </c>
      <c r="J25" s="138">
        <v>1</v>
      </c>
      <c r="K25" s="139">
        <f t="shared" si="3"/>
        <v>51.84</v>
      </c>
      <c r="L25" s="3"/>
      <c r="M25" s="143"/>
      <c r="N25" s="141"/>
      <c r="O25" s="3"/>
      <c r="P25" s="3"/>
      <c r="Q25" s="88"/>
      <c r="R25" s="155"/>
      <c r="S25" s="155"/>
      <c r="T25" s="89">
        <f>K25+K26+K27+K28</f>
        <v>204.8</v>
      </c>
    </row>
    <row r="26" s="113" customFormat="1" ht="30" customHeight="1" spans="1:20">
      <c r="A26" s="79"/>
      <c r="B26" s="80"/>
      <c r="C26" s="3" t="s">
        <v>135</v>
      </c>
      <c r="D26" s="3">
        <v>32</v>
      </c>
      <c r="E26" s="3" t="s">
        <v>136</v>
      </c>
      <c r="F26" s="3">
        <v>32</v>
      </c>
      <c r="G26" s="3" t="s">
        <v>106</v>
      </c>
      <c r="H26" s="3">
        <v>32</v>
      </c>
      <c r="I26" s="138">
        <v>1</v>
      </c>
      <c r="J26" s="138">
        <v>1</v>
      </c>
      <c r="K26" s="139">
        <f t="shared" si="3"/>
        <v>32</v>
      </c>
      <c r="L26" s="3"/>
      <c r="M26" s="143"/>
      <c r="N26" s="141"/>
      <c r="O26" s="3"/>
      <c r="P26" s="3"/>
      <c r="Q26" s="88"/>
      <c r="R26" s="155"/>
      <c r="S26" s="155"/>
      <c r="T26" s="89"/>
    </row>
    <row r="27" s="113" customFormat="1" ht="30" customHeight="1" spans="1:20">
      <c r="A27" s="79"/>
      <c r="B27" s="80"/>
      <c r="C27" s="3" t="s">
        <v>135</v>
      </c>
      <c r="D27" s="3">
        <v>32</v>
      </c>
      <c r="E27" s="3" t="s">
        <v>137</v>
      </c>
      <c r="F27" s="3">
        <v>35</v>
      </c>
      <c r="G27" s="3" t="s">
        <v>106</v>
      </c>
      <c r="H27" s="3">
        <v>32</v>
      </c>
      <c r="I27" s="138">
        <v>1</v>
      </c>
      <c r="J27" s="138">
        <v>1</v>
      </c>
      <c r="K27" s="139">
        <f t="shared" si="3"/>
        <v>32</v>
      </c>
      <c r="L27" s="3"/>
      <c r="M27" s="143"/>
      <c r="N27" s="141"/>
      <c r="O27" s="3"/>
      <c r="P27" s="3"/>
      <c r="Q27" s="88"/>
      <c r="R27" s="155"/>
      <c r="S27" s="155"/>
      <c r="T27" s="89"/>
    </row>
    <row r="28" s="113" customFormat="1" ht="30" customHeight="1" spans="1:20">
      <c r="A28" s="79"/>
      <c r="B28" s="80"/>
      <c r="C28" s="3" t="s">
        <v>107</v>
      </c>
      <c r="D28" s="3">
        <v>64</v>
      </c>
      <c r="E28" s="3" t="s">
        <v>138</v>
      </c>
      <c r="F28" s="3">
        <v>80</v>
      </c>
      <c r="G28" s="3" t="s">
        <v>109</v>
      </c>
      <c r="H28" s="3">
        <v>64</v>
      </c>
      <c r="I28" s="138">
        <v>1.39</v>
      </c>
      <c r="J28" s="138">
        <v>1</v>
      </c>
      <c r="K28" s="139">
        <f t="shared" si="3"/>
        <v>88.96</v>
      </c>
      <c r="L28" s="3"/>
      <c r="M28" s="143"/>
      <c r="N28" s="141"/>
      <c r="O28" s="3"/>
      <c r="P28" s="3"/>
      <c r="Q28" s="88"/>
      <c r="R28" s="155"/>
      <c r="S28" s="155"/>
      <c r="T28" s="89"/>
    </row>
    <row r="29" s="113" customFormat="1" ht="30" customHeight="1" spans="1:20">
      <c r="A29" s="122">
        <v>1989200267</v>
      </c>
      <c r="B29" s="123" t="s">
        <v>33</v>
      </c>
      <c r="C29" s="3" t="s">
        <v>139</v>
      </c>
      <c r="D29" s="3">
        <v>32</v>
      </c>
      <c r="E29" s="3" t="s">
        <v>133</v>
      </c>
      <c r="F29" s="3">
        <v>67</v>
      </c>
      <c r="G29" s="3" t="s">
        <v>106</v>
      </c>
      <c r="H29" s="3">
        <v>32</v>
      </c>
      <c r="I29" s="138">
        <v>1.24</v>
      </c>
      <c r="J29" s="138">
        <v>1</v>
      </c>
      <c r="K29" s="139">
        <f t="shared" si="3"/>
        <v>39.68</v>
      </c>
      <c r="L29" s="3" t="s">
        <v>140</v>
      </c>
      <c r="M29" s="143">
        <v>1</v>
      </c>
      <c r="N29" s="141" t="s">
        <v>115</v>
      </c>
      <c r="O29" s="3" t="s">
        <v>136</v>
      </c>
      <c r="P29" s="3">
        <v>32</v>
      </c>
      <c r="Q29" s="88">
        <v>1</v>
      </c>
      <c r="R29" s="155">
        <v>24</v>
      </c>
      <c r="S29" s="155">
        <f>R29</f>
        <v>24</v>
      </c>
      <c r="T29" s="156">
        <f>S30+S29+K29+K30</f>
        <v>167.04</v>
      </c>
    </row>
    <row r="30" s="113" customFormat="1" ht="30" customHeight="1" spans="1:20">
      <c r="A30" s="127"/>
      <c r="B30" s="128"/>
      <c r="C30" s="3" t="s">
        <v>141</v>
      </c>
      <c r="D30" s="3">
        <v>64</v>
      </c>
      <c r="E30" s="3" t="s">
        <v>133</v>
      </c>
      <c r="F30" s="3">
        <v>67</v>
      </c>
      <c r="G30" s="3" t="s">
        <v>109</v>
      </c>
      <c r="H30" s="3">
        <v>64</v>
      </c>
      <c r="I30" s="138">
        <v>1.24</v>
      </c>
      <c r="J30" s="138">
        <v>1</v>
      </c>
      <c r="K30" s="139">
        <f t="shared" si="3"/>
        <v>79.36</v>
      </c>
      <c r="L30" s="3" t="s">
        <v>140</v>
      </c>
      <c r="M30" s="143">
        <v>1</v>
      </c>
      <c r="N30" s="141" t="s">
        <v>115</v>
      </c>
      <c r="O30" s="3" t="s">
        <v>137</v>
      </c>
      <c r="P30" s="3">
        <v>35</v>
      </c>
      <c r="Q30" s="88">
        <v>1</v>
      </c>
      <c r="R30" s="155">
        <v>24</v>
      </c>
      <c r="S30" s="155">
        <f>R30</f>
        <v>24</v>
      </c>
      <c r="T30" s="160"/>
    </row>
    <row r="31" s="113" customFormat="1" ht="30" customHeight="1" spans="1:20">
      <c r="A31" s="79">
        <v>2008200269</v>
      </c>
      <c r="B31" s="85" t="s">
        <v>34</v>
      </c>
      <c r="C31" s="3" t="s">
        <v>142</v>
      </c>
      <c r="D31" s="3">
        <v>48</v>
      </c>
      <c r="E31" s="3" t="s">
        <v>105</v>
      </c>
      <c r="F31" s="3">
        <v>52</v>
      </c>
      <c r="G31" s="3" t="s">
        <v>119</v>
      </c>
      <c r="H31" s="3">
        <v>48</v>
      </c>
      <c r="I31" s="138">
        <v>1.08</v>
      </c>
      <c r="J31" s="138">
        <v>1</v>
      </c>
      <c r="K31" s="139">
        <f t="shared" si="3"/>
        <v>51.84</v>
      </c>
      <c r="L31" s="3"/>
      <c r="M31" s="79"/>
      <c r="N31" s="141"/>
      <c r="O31" s="3"/>
      <c r="P31" s="3"/>
      <c r="Q31" s="141"/>
      <c r="R31" s="155"/>
      <c r="S31" s="155"/>
      <c r="T31" s="89">
        <f>K31+K32+K33</f>
        <v>179.84</v>
      </c>
    </row>
    <row r="32" s="113" customFormat="1" ht="30" customHeight="1" spans="1:20">
      <c r="A32" s="79"/>
      <c r="B32" s="85"/>
      <c r="C32" s="3" t="s">
        <v>143</v>
      </c>
      <c r="D32" s="3">
        <v>64</v>
      </c>
      <c r="E32" s="3" t="s">
        <v>144</v>
      </c>
      <c r="F32" s="3">
        <v>27</v>
      </c>
      <c r="G32" s="3" t="s">
        <v>109</v>
      </c>
      <c r="H32" s="3">
        <v>64</v>
      </c>
      <c r="I32" s="138">
        <v>1</v>
      </c>
      <c r="J32" s="138">
        <v>1</v>
      </c>
      <c r="K32" s="139">
        <f t="shared" si="3"/>
        <v>64</v>
      </c>
      <c r="L32" s="3"/>
      <c r="M32" s="79"/>
      <c r="N32" s="141"/>
      <c r="O32" s="3"/>
      <c r="P32" s="3"/>
      <c r="Q32" s="141"/>
      <c r="R32" s="155"/>
      <c r="S32" s="155"/>
      <c r="T32" s="89"/>
    </row>
    <row r="33" s="113" customFormat="1" ht="30" customHeight="1" spans="1:20">
      <c r="A33" s="79"/>
      <c r="B33" s="85"/>
      <c r="C33" s="3" t="s">
        <v>143</v>
      </c>
      <c r="D33" s="3">
        <v>64</v>
      </c>
      <c r="E33" s="3" t="s">
        <v>136</v>
      </c>
      <c r="F33" s="3">
        <v>32</v>
      </c>
      <c r="G33" s="3" t="s">
        <v>109</v>
      </c>
      <c r="H33" s="3">
        <v>64</v>
      </c>
      <c r="I33" s="138">
        <v>1</v>
      </c>
      <c r="J33" s="138">
        <v>1</v>
      </c>
      <c r="K33" s="139">
        <f t="shared" si="3"/>
        <v>64</v>
      </c>
      <c r="L33" s="3"/>
      <c r="M33" s="79"/>
      <c r="N33" s="141"/>
      <c r="O33" s="3"/>
      <c r="P33" s="3"/>
      <c r="Q33" s="141"/>
      <c r="R33" s="155"/>
      <c r="S33" s="155"/>
      <c r="T33" s="89"/>
    </row>
    <row r="34" s="113" customFormat="1" ht="30" customHeight="1" spans="1:20">
      <c r="A34" s="122">
        <v>2003200271</v>
      </c>
      <c r="B34" s="126" t="s">
        <v>36</v>
      </c>
      <c r="C34" s="3" t="s">
        <v>145</v>
      </c>
      <c r="D34" s="3">
        <v>64</v>
      </c>
      <c r="E34" s="3" t="s">
        <v>144</v>
      </c>
      <c r="F34" s="3">
        <v>27</v>
      </c>
      <c r="G34" s="3" t="s">
        <v>109</v>
      </c>
      <c r="H34" s="3">
        <v>64</v>
      </c>
      <c r="I34" s="138">
        <v>1</v>
      </c>
      <c r="J34" s="138">
        <v>1</v>
      </c>
      <c r="K34" s="139">
        <f t="shared" si="3"/>
        <v>64</v>
      </c>
      <c r="L34" s="3"/>
      <c r="M34" s="79"/>
      <c r="N34" s="141"/>
      <c r="O34" s="3"/>
      <c r="P34" s="3"/>
      <c r="Q34" s="88"/>
      <c r="R34" s="155"/>
      <c r="S34" s="155"/>
      <c r="T34" s="156">
        <f>S34+K34+K35</f>
        <v>128</v>
      </c>
    </row>
    <row r="35" s="113" customFormat="1" ht="30" customHeight="1" spans="1:20">
      <c r="A35" s="124"/>
      <c r="B35" s="129"/>
      <c r="C35" s="3" t="s">
        <v>107</v>
      </c>
      <c r="D35" s="3">
        <v>64</v>
      </c>
      <c r="E35" s="3" t="s">
        <v>113</v>
      </c>
      <c r="F35" s="3">
        <v>32</v>
      </c>
      <c r="G35" s="3" t="s">
        <v>109</v>
      </c>
      <c r="H35" s="3">
        <v>64</v>
      </c>
      <c r="I35" s="138">
        <v>1</v>
      </c>
      <c r="J35" s="138">
        <v>1</v>
      </c>
      <c r="K35" s="139">
        <f t="shared" si="3"/>
        <v>64</v>
      </c>
      <c r="L35" s="3"/>
      <c r="M35" s="143"/>
      <c r="N35" s="141"/>
      <c r="O35" s="3"/>
      <c r="P35" s="3"/>
      <c r="Q35" s="88"/>
      <c r="R35" s="161"/>
      <c r="S35" s="155"/>
      <c r="T35" s="159"/>
    </row>
    <row r="36" s="113" customFormat="1" ht="30" customHeight="1" spans="1:20">
      <c r="A36" s="122">
        <v>2009200270</v>
      </c>
      <c r="B36" s="126" t="s">
        <v>37</v>
      </c>
      <c r="C36" s="3" t="s">
        <v>146</v>
      </c>
      <c r="D36" s="3">
        <v>64</v>
      </c>
      <c r="E36" s="3" t="s">
        <v>123</v>
      </c>
      <c r="F36" s="3">
        <v>28</v>
      </c>
      <c r="G36" s="3" t="s">
        <v>147</v>
      </c>
      <c r="H36" s="3">
        <v>64</v>
      </c>
      <c r="I36" s="138">
        <v>1</v>
      </c>
      <c r="J36" s="138">
        <v>1</v>
      </c>
      <c r="K36" s="139">
        <f t="shared" si="3"/>
        <v>64</v>
      </c>
      <c r="L36" s="3" t="s">
        <v>148</v>
      </c>
      <c r="M36" s="143">
        <v>1</v>
      </c>
      <c r="N36" s="141" t="s">
        <v>115</v>
      </c>
      <c r="O36" s="3" t="s">
        <v>123</v>
      </c>
      <c r="P36" s="3">
        <v>28</v>
      </c>
      <c r="Q36" s="88">
        <v>1</v>
      </c>
      <c r="R36" s="161">
        <v>24</v>
      </c>
      <c r="S36" s="155">
        <f>R36*Q36/M36</f>
        <v>24</v>
      </c>
      <c r="T36" s="156">
        <f>S36+K36+K37+K38</f>
        <v>212.8</v>
      </c>
    </row>
    <row r="37" s="113" customFormat="1" ht="30" customHeight="1" spans="1:20">
      <c r="A37" s="124"/>
      <c r="B37" s="129"/>
      <c r="C37" s="3" t="s">
        <v>149</v>
      </c>
      <c r="D37" s="3">
        <v>48</v>
      </c>
      <c r="E37" s="3" t="s">
        <v>144</v>
      </c>
      <c r="F37" s="3">
        <v>27</v>
      </c>
      <c r="G37" s="3" t="s">
        <v>119</v>
      </c>
      <c r="H37" s="3">
        <v>48</v>
      </c>
      <c r="I37" s="138">
        <v>1</v>
      </c>
      <c r="J37" s="138">
        <v>1</v>
      </c>
      <c r="K37" s="139">
        <f t="shared" si="3"/>
        <v>48</v>
      </c>
      <c r="L37" s="143"/>
      <c r="M37" s="143"/>
      <c r="N37" s="141"/>
      <c r="O37" s="3"/>
      <c r="P37" s="3"/>
      <c r="Q37" s="88"/>
      <c r="R37" s="161"/>
      <c r="S37" s="155"/>
      <c r="T37" s="159"/>
    </row>
    <row r="38" s="113" customFormat="1" ht="30" customHeight="1" spans="1:20">
      <c r="A38" s="124"/>
      <c r="B38" s="129"/>
      <c r="C38" s="3" t="s">
        <v>143</v>
      </c>
      <c r="D38" s="3">
        <v>64</v>
      </c>
      <c r="E38" s="3" t="s">
        <v>150</v>
      </c>
      <c r="F38" s="3">
        <v>63</v>
      </c>
      <c r="G38" s="3" t="s">
        <v>109</v>
      </c>
      <c r="H38" s="3">
        <v>64</v>
      </c>
      <c r="I38" s="146">
        <v>1.2</v>
      </c>
      <c r="J38" s="146">
        <v>1</v>
      </c>
      <c r="K38" s="139">
        <f t="shared" si="3"/>
        <v>76.8</v>
      </c>
      <c r="L38" s="143"/>
      <c r="M38" s="143"/>
      <c r="N38" s="141"/>
      <c r="O38" s="3"/>
      <c r="P38" s="3"/>
      <c r="Q38" s="88"/>
      <c r="R38" s="161"/>
      <c r="S38" s="155"/>
      <c r="T38" s="159"/>
    </row>
    <row r="39" s="113" customFormat="1" ht="30" customHeight="1" spans="1:20">
      <c r="A39" s="130">
        <v>1994220309</v>
      </c>
      <c r="B39" s="131" t="s">
        <v>38</v>
      </c>
      <c r="C39" s="3" t="s">
        <v>151</v>
      </c>
      <c r="D39" s="3">
        <v>32</v>
      </c>
      <c r="E39" s="3" t="s">
        <v>144</v>
      </c>
      <c r="F39" s="3">
        <v>27</v>
      </c>
      <c r="G39" s="3" t="s">
        <v>106</v>
      </c>
      <c r="H39" s="3">
        <v>32</v>
      </c>
      <c r="I39" s="146">
        <v>1</v>
      </c>
      <c r="J39" s="138">
        <v>1</v>
      </c>
      <c r="K39" s="139">
        <f t="shared" si="3"/>
        <v>32</v>
      </c>
      <c r="L39" s="3" t="s">
        <v>114</v>
      </c>
      <c r="M39" s="79">
        <v>1</v>
      </c>
      <c r="N39" s="141" t="s">
        <v>115</v>
      </c>
      <c r="O39" s="3" t="s">
        <v>108</v>
      </c>
      <c r="P39" s="3">
        <v>34</v>
      </c>
      <c r="Q39" s="141">
        <v>1</v>
      </c>
      <c r="R39" s="155">
        <v>24</v>
      </c>
      <c r="S39" s="155">
        <v>24</v>
      </c>
      <c r="T39" s="156">
        <f>S39+K39+K40</f>
        <v>120</v>
      </c>
    </row>
    <row r="40" s="113" customFormat="1" ht="30" customHeight="1" spans="1:20">
      <c r="A40" s="132"/>
      <c r="B40" s="133"/>
      <c r="C40" s="3" t="s">
        <v>112</v>
      </c>
      <c r="D40" s="3">
        <v>64</v>
      </c>
      <c r="E40" s="3" t="s">
        <v>108</v>
      </c>
      <c r="F40" s="3">
        <v>34</v>
      </c>
      <c r="G40" s="3" t="s">
        <v>109</v>
      </c>
      <c r="H40" s="3">
        <v>64</v>
      </c>
      <c r="I40" s="146">
        <v>1</v>
      </c>
      <c r="J40" s="138">
        <v>1</v>
      </c>
      <c r="K40" s="139">
        <f t="shared" si="3"/>
        <v>64</v>
      </c>
      <c r="L40" s="3"/>
      <c r="M40" s="79"/>
      <c r="N40" s="141"/>
      <c r="O40" s="3"/>
      <c r="P40" s="3"/>
      <c r="Q40" s="141"/>
      <c r="R40" s="155"/>
      <c r="S40" s="155"/>
      <c r="T40" s="159"/>
    </row>
    <row r="41" s="113" customFormat="1" ht="30" customHeight="1" spans="1:20">
      <c r="A41" s="122">
        <v>1995200259</v>
      </c>
      <c r="B41" s="123" t="s">
        <v>40</v>
      </c>
      <c r="C41" s="3" t="s">
        <v>152</v>
      </c>
      <c r="D41" s="3">
        <v>48</v>
      </c>
      <c r="E41" s="3" t="s">
        <v>105</v>
      </c>
      <c r="F41" s="3">
        <v>52</v>
      </c>
      <c r="G41" s="3" t="s">
        <v>119</v>
      </c>
      <c r="H41" s="3">
        <v>48</v>
      </c>
      <c r="I41" s="146">
        <v>1.08</v>
      </c>
      <c r="J41" s="138">
        <v>1</v>
      </c>
      <c r="K41" s="139">
        <f t="shared" si="3"/>
        <v>51.84</v>
      </c>
      <c r="L41" s="3" t="s">
        <v>153</v>
      </c>
      <c r="M41" s="79">
        <v>1</v>
      </c>
      <c r="N41" s="141" t="s">
        <v>115</v>
      </c>
      <c r="O41" s="3" t="s">
        <v>105</v>
      </c>
      <c r="P41" s="3">
        <v>52</v>
      </c>
      <c r="Q41" s="79">
        <v>1</v>
      </c>
      <c r="R41" s="155">
        <v>24</v>
      </c>
      <c r="S41" s="155">
        <v>24</v>
      </c>
      <c r="T41" s="156">
        <f>S41+S42+R43+R44+K41+K42</f>
        <v>179.84</v>
      </c>
    </row>
    <row r="42" s="113" customFormat="1" ht="30" customHeight="1" spans="1:20">
      <c r="A42" s="124"/>
      <c r="B42" s="125"/>
      <c r="C42" s="3" t="s">
        <v>154</v>
      </c>
      <c r="D42" s="3">
        <v>32</v>
      </c>
      <c r="E42" s="3" t="s">
        <v>155</v>
      </c>
      <c r="F42" s="3">
        <v>36</v>
      </c>
      <c r="G42" s="3" t="s">
        <v>106</v>
      </c>
      <c r="H42" s="3">
        <v>32</v>
      </c>
      <c r="I42" s="146">
        <v>1</v>
      </c>
      <c r="J42" s="138">
        <v>1</v>
      </c>
      <c r="K42" s="139">
        <f t="shared" si="3"/>
        <v>32</v>
      </c>
      <c r="L42" s="3" t="s">
        <v>156</v>
      </c>
      <c r="M42" s="79">
        <v>1</v>
      </c>
      <c r="N42" s="141" t="s">
        <v>115</v>
      </c>
      <c r="O42" s="3" t="s">
        <v>144</v>
      </c>
      <c r="P42" s="3">
        <v>27</v>
      </c>
      <c r="Q42" s="79">
        <v>1</v>
      </c>
      <c r="R42" s="155">
        <v>24</v>
      </c>
      <c r="S42" s="155">
        <v>24</v>
      </c>
      <c r="T42" s="159"/>
    </row>
    <row r="43" s="113" customFormat="1" ht="30" customHeight="1" spans="1:20">
      <c r="A43" s="124"/>
      <c r="B43" s="125"/>
      <c r="C43" s="3"/>
      <c r="D43" s="3"/>
      <c r="E43" s="3"/>
      <c r="F43" s="3"/>
      <c r="G43" s="3"/>
      <c r="H43" s="3"/>
      <c r="I43" s="146"/>
      <c r="J43" s="138"/>
      <c r="K43" s="139"/>
      <c r="L43" s="3" t="s">
        <v>114</v>
      </c>
      <c r="M43" s="79">
        <v>1</v>
      </c>
      <c r="N43" s="141" t="s">
        <v>115</v>
      </c>
      <c r="O43" s="3" t="s">
        <v>157</v>
      </c>
      <c r="P43" s="3">
        <v>37</v>
      </c>
      <c r="Q43" s="79">
        <v>1</v>
      </c>
      <c r="R43" s="155">
        <v>24</v>
      </c>
      <c r="S43" s="155">
        <v>24</v>
      </c>
      <c r="T43" s="159"/>
    </row>
    <row r="44" s="113" customFormat="1" ht="30" customHeight="1" spans="1:20">
      <c r="A44" s="124"/>
      <c r="B44" s="125"/>
      <c r="C44" s="3"/>
      <c r="D44" s="3"/>
      <c r="E44" s="3"/>
      <c r="F44" s="3"/>
      <c r="G44" s="3"/>
      <c r="H44" s="3"/>
      <c r="I44" s="146"/>
      <c r="J44" s="138"/>
      <c r="K44" s="139"/>
      <c r="L44" s="3" t="s">
        <v>114</v>
      </c>
      <c r="M44" s="79">
        <v>1</v>
      </c>
      <c r="N44" s="141" t="s">
        <v>115</v>
      </c>
      <c r="O44" s="3" t="s">
        <v>158</v>
      </c>
      <c r="P44" s="3">
        <v>34</v>
      </c>
      <c r="Q44" s="79">
        <v>1</v>
      </c>
      <c r="R44" s="155">
        <v>24</v>
      </c>
      <c r="S44" s="155">
        <v>24</v>
      </c>
      <c r="T44" s="159"/>
    </row>
    <row r="45" s="113" customFormat="1" ht="30" customHeight="1" spans="1:20">
      <c r="A45" s="134">
        <v>2018200455</v>
      </c>
      <c r="B45" s="131" t="s">
        <v>41</v>
      </c>
      <c r="C45" s="3" t="s">
        <v>159</v>
      </c>
      <c r="D45" s="3">
        <v>48</v>
      </c>
      <c r="E45" s="3" t="s">
        <v>105</v>
      </c>
      <c r="F45" s="3">
        <v>52</v>
      </c>
      <c r="G45" s="3" t="s">
        <v>119</v>
      </c>
      <c r="H45" s="3">
        <v>48</v>
      </c>
      <c r="I45" s="146">
        <v>1.08</v>
      </c>
      <c r="J45" s="138">
        <v>1</v>
      </c>
      <c r="K45" s="139">
        <f t="shared" ref="K45:K53" si="4">J45*I45*H45</f>
        <v>51.84</v>
      </c>
      <c r="L45" s="3" t="s">
        <v>160</v>
      </c>
      <c r="M45" s="79">
        <v>1</v>
      </c>
      <c r="N45" s="141" t="s">
        <v>115</v>
      </c>
      <c r="O45" s="3" t="s">
        <v>105</v>
      </c>
      <c r="P45" s="3">
        <v>52</v>
      </c>
      <c r="Q45" s="141">
        <v>1</v>
      </c>
      <c r="R45" s="155">
        <v>24</v>
      </c>
      <c r="S45" s="155">
        <f>R45*Q45</f>
        <v>24</v>
      </c>
      <c r="T45" s="156">
        <f>S45+K45+K46+K47</f>
        <v>203.84</v>
      </c>
    </row>
    <row r="46" s="113" customFormat="1" ht="30" customHeight="1" spans="1:20">
      <c r="A46" s="135"/>
      <c r="B46" s="133"/>
      <c r="C46" s="3" t="s">
        <v>161</v>
      </c>
      <c r="D46" s="3">
        <v>64</v>
      </c>
      <c r="E46" s="3" t="s">
        <v>144</v>
      </c>
      <c r="F46" s="3">
        <v>27</v>
      </c>
      <c r="G46" s="3" t="s">
        <v>109</v>
      </c>
      <c r="H46" s="3">
        <v>64</v>
      </c>
      <c r="I46" s="146">
        <v>1</v>
      </c>
      <c r="J46" s="146">
        <v>1</v>
      </c>
      <c r="K46" s="139">
        <f t="shared" si="4"/>
        <v>64</v>
      </c>
      <c r="L46" s="3"/>
      <c r="M46" s="79"/>
      <c r="N46" s="141"/>
      <c r="O46" s="3"/>
      <c r="P46" s="3"/>
      <c r="Q46" s="141"/>
      <c r="R46" s="155"/>
      <c r="S46" s="155"/>
      <c r="T46" s="159"/>
    </row>
    <row r="47" s="113" customFormat="1" ht="30" customHeight="1" spans="1:20">
      <c r="A47" s="135"/>
      <c r="B47" s="133"/>
      <c r="C47" s="3" t="s">
        <v>161</v>
      </c>
      <c r="D47" s="3">
        <v>64</v>
      </c>
      <c r="E47" s="3" t="s">
        <v>123</v>
      </c>
      <c r="F47" s="3">
        <v>28</v>
      </c>
      <c r="G47" s="3" t="s">
        <v>109</v>
      </c>
      <c r="H47" s="3">
        <v>64</v>
      </c>
      <c r="I47" s="146">
        <v>1</v>
      </c>
      <c r="J47" s="146">
        <v>1</v>
      </c>
      <c r="K47" s="139">
        <f t="shared" si="4"/>
        <v>64</v>
      </c>
      <c r="L47" s="3"/>
      <c r="M47" s="79"/>
      <c r="N47" s="141"/>
      <c r="O47" s="3"/>
      <c r="P47" s="3"/>
      <c r="Q47" s="141"/>
      <c r="R47" s="155"/>
      <c r="S47" s="155"/>
      <c r="T47" s="159"/>
    </row>
    <row r="48" s="113" customFormat="1" ht="30" customHeight="1" spans="1:20">
      <c r="A48" s="134">
        <v>2018200464</v>
      </c>
      <c r="B48" s="131" t="s">
        <v>42</v>
      </c>
      <c r="C48" s="3" t="s">
        <v>162</v>
      </c>
      <c r="D48" s="3">
        <v>32</v>
      </c>
      <c r="E48" s="3" t="s">
        <v>163</v>
      </c>
      <c r="F48" s="3">
        <v>85</v>
      </c>
      <c r="G48" s="3" t="s">
        <v>106</v>
      </c>
      <c r="H48" s="3">
        <v>30</v>
      </c>
      <c r="I48" s="138">
        <v>1.44</v>
      </c>
      <c r="J48" s="138">
        <v>1</v>
      </c>
      <c r="K48" s="139">
        <f t="shared" si="4"/>
        <v>43.2</v>
      </c>
      <c r="L48" s="147"/>
      <c r="M48" s="88"/>
      <c r="N48" s="141"/>
      <c r="O48" s="142"/>
      <c r="P48" s="142"/>
      <c r="Q48" s="157"/>
      <c r="R48" s="155"/>
      <c r="S48" s="155"/>
      <c r="T48" s="156">
        <f>K48+K49+K50+K51+K52</f>
        <v>265.94</v>
      </c>
    </row>
    <row r="49" s="113" customFormat="1" ht="30" customHeight="1" spans="1:20">
      <c r="A49" s="135"/>
      <c r="B49" s="133"/>
      <c r="C49" s="3" t="s">
        <v>162</v>
      </c>
      <c r="D49" s="3">
        <v>32</v>
      </c>
      <c r="E49" s="3" t="s">
        <v>164</v>
      </c>
      <c r="F49" s="3">
        <v>81</v>
      </c>
      <c r="G49" s="3" t="s">
        <v>106</v>
      </c>
      <c r="H49" s="3">
        <v>28</v>
      </c>
      <c r="I49" s="138">
        <v>1.4</v>
      </c>
      <c r="J49" s="138">
        <v>1</v>
      </c>
      <c r="K49" s="139">
        <f t="shared" si="4"/>
        <v>39.2</v>
      </c>
      <c r="L49" s="147"/>
      <c r="M49" s="88"/>
      <c r="N49" s="141"/>
      <c r="O49" s="142"/>
      <c r="P49" s="142"/>
      <c r="Q49" s="157"/>
      <c r="R49" s="155"/>
      <c r="S49" s="155"/>
      <c r="T49" s="159"/>
    </row>
    <row r="50" s="113" customFormat="1" ht="30" customHeight="1" spans="1:20">
      <c r="A50" s="135"/>
      <c r="B50" s="133"/>
      <c r="C50" s="3" t="s">
        <v>165</v>
      </c>
      <c r="D50" s="3">
        <v>48</v>
      </c>
      <c r="E50" s="3" t="s">
        <v>164</v>
      </c>
      <c r="F50" s="3">
        <v>81</v>
      </c>
      <c r="G50" s="3" t="s">
        <v>119</v>
      </c>
      <c r="H50" s="3">
        <v>42</v>
      </c>
      <c r="I50" s="138">
        <v>1.4</v>
      </c>
      <c r="J50" s="138">
        <v>1</v>
      </c>
      <c r="K50" s="139">
        <f t="shared" si="4"/>
        <v>58.8</v>
      </c>
      <c r="L50" s="147"/>
      <c r="M50" s="88"/>
      <c r="N50" s="141"/>
      <c r="O50" s="142"/>
      <c r="P50" s="142"/>
      <c r="Q50" s="157"/>
      <c r="R50" s="155"/>
      <c r="S50" s="155"/>
      <c r="T50" s="159"/>
    </row>
    <row r="51" s="113" customFormat="1" ht="30" customHeight="1" spans="1:20">
      <c r="A51" s="135"/>
      <c r="B51" s="133"/>
      <c r="C51" s="3" t="s">
        <v>165</v>
      </c>
      <c r="D51" s="3">
        <v>48</v>
      </c>
      <c r="E51" s="3" t="s">
        <v>163</v>
      </c>
      <c r="F51" s="3">
        <v>85</v>
      </c>
      <c r="G51" s="3" t="s">
        <v>119</v>
      </c>
      <c r="H51" s="3">
        <v>42</v>
      </c>
      <c r="I51" s="138">
        <v>1.44</v>
      </c>
      <c r="J51" s="138">
        <v>1</v>
      </c>
      <c r="K51" s="139">
        <f t="shared" si="4"/>
        <v>60.48</v>
      </c>
      <c r="L51" s="147"/>
      <c r="M51" s="88"/>
      <c r="N51" s="141"/>
      <c r="O51" s="142"/>
      <c r="P51" s="142"/>
      <c r="Q51" s="157"/>
      <c r="R51" s="155"/>
      <c r="S51" s="155"/>
      <c r="T51" s="159"/>
    </row>
    <row r="52" s="113" customFormat="1" ht="30" customHeight="1" spans="1:20">
      <c r="A52" s="135"/>
      <c r="B52" s="133"/>
      <c r="C52" s="3" t="s">
        <v>165</v>
      </c>
      <c r="D52" s="3">
        <v>48</v>
      </c>
      <c r="E52" s="3" t="s">
        <v>166</v>
      </c>
      <c r="F52" s="3">
        <v>96</v>
      </c>
      <c r="G52" s="3" t="s">
        <v>119</v>
      </c>
      <c r="H52" s="3">
        <v>42</v>
      </c>
      <c r="I52" s="138">
        <v>1.53</v>
      </c>
      <c r="J52" s="138">
        <v>1</v>
      </c>
      <c r="K52" s="139">
        <f t="shared" si="4"/>
        <v>64.26</v>
      </c>
      <c r="L52" s="147"/>
      <c r="M52" s="88"/>
      <c r="N52" s="141"/>
      <c r="O52" s="142"/>
      <c r="P52" s="142"/>
      <c r="Q52" s="157"/>
      <c r="R52" s="155"/>
      <c r="S52" s="155"/>
      <c r="T52" s="159"/>
    </row>
    <row r="53" s="113" customFormat="1" ht="30" customHeight="1" spans="1:20">
      <c r="A53" s="131">
        <v>2019200517</v>
      </c>
      <c r="B53" s="131" t="s">
        <v>44</v>
      </c>
      <c r="C53" s="3" t="s">
        <v>167</v>
      </c>
      <c r="D53" s="3">
        <v>32</v>
      </c>
      <c r="E53" s="3" t="s">
        <v>168</v>
      </c>
      <c r="F53" s="3">
        <v>28</v>
      </c>
      <c r="G53" s="3" t="s">
        <v>106</v>
      </c>
      <c r="H53" s="3">
        <v>32</v>
      </c>
      <c r="I53" s="138">
        <v>1</v>
      </c>
      <c r="J53" s="138">
        <v>1</v>
      </c>
      <c r="K53" s="139">
        <f t="shared" si="4"/>
        <v>32</v>
      </c>
      <c r="L53" s="148"/>
      <c r="M53" s="88"/>
      <c r="N53" s="141"/>
      <c r="O53" s="149"/>
      <c r="P53" s="145"/>
      <c r="Q53" s="157"/>
      <c r="R53" s="155"/>
      <c r="S53" s="155"/>
      <c r="T53" s="156">
        <f>K53+K54+K55+K56+K57+K58+K59+K60+K61+K62+K63+K64</f>
        <v>385.6</v>
      </c>
    </row>
    <row r="54" s="113" customFormat="1" ht="30" customHeight="1" spans="1:20">
      <c r="A54" s="133"/>
      <c r="B54" s="133"/>
      <c r="C54" s="3" t="s">
        <v>167</v>
      </c>
      <c r="D54" s="3">
        <v>32</v>
      </c>
      <c r="E54" s="3" t="s">
        <v>169</v>
      </c>
      <c r="F54" s="3">
        <v>42</v>
      </c>
      <c r="G54" s="3" t="s">
        <v>106</v>
      </c>
      <c r="H54" s="3">
        <v>32</v>
      </c>
      <c r="I54" s="138">
        <v>1</v>
      </c>
      <c r="J54" s="138">
        <v>1</v>
      </c>
      <c r="K54" s="139">
        <f t="shared" ref="K54:K83" si="5">J54*I54*H54</f>
        <v>32</v>
      </c>
      <c r="L54" s="148"/>
      <c r="M54" s="88"/>
      <c r="N54" s="141"/>
      <c r="O54" s="149"/>
      <c r="P54" s="145"/>
      <c r="Q54" s="157"/>
      <c r="R54" s="155"/>
      <c r="S54" s="155"/>
      <c r="T54" s="159"/>
    </row>
    <row r="55" s="113" customFormat="1" ht="30" customHeight="1" spans="1:20">
      <c r="A55" s="133"/>
      <c r="B55" s="133"/>
      <c r="C55" s="3" t="s">
        <v>167</v>
      </c>
      <c r="D55" s="3">
        <v>32</v>
      </c>
      <c r="E55" s="3" t="s">
        <v>170</v>
      </c>
      <c r="F55" s="3">
        <v>43</v>
      </c>
      <c r="G55" s="3" t="s">
        <v>106</v>
      </c>
      <c r="H55" s="3">
        <v>32</v>
      </c>
      <c r="I55" s="138">
        <v>1</v>
      </c>
      <c r="J55" s="138">
        <v>1</v>
      </c>
      <c r="K55" s="139">
        <f t="shared" si="5"/>
        <v>32</v>
      </c>
      <c r="L55" s="148"/>
      <c r="M55" s="88"/>
      <c r="N55" s="141"/>
      <c r="O55" s="149"/>
      <c r="P55" s="145"/>
      <c r="Q55" s="157"/>
      <c r="R55" s="155"/>
      <c r="S55" s="155"/>
      <c r="T55" s="159"/>
    </row>
    <row r="56" s="113" customFormat="1" ht="30" customHeight="1" spans="1:20">
      <c r="A56" s="133"/>
      <c r="B56" s="133"/>
      <c r="C56" s="3" t="s">
        <v>167</v>
      </c>
      <c r="D56" s="3">
        <v>32</v>
      </c>
      <c r="E56" s="3" t="s">
        <v>171</v>
      </c>
      <c r="F56" s="3">
        <v>42</v>
      </c>
      <c r="G56" s="3" t="s">
        <v>106</v>
      </c>
      <c r="H56" s="3">
        <v>32</v>
      </c>
      <c r="I56" s="138">
        <v>1</v>
      </c>
      <c r="J56" s="138">
        <v>1</v>
      </c>
      <c r="K56" s="139">
        <f t="shared" si="5"/>
        <v>32</v>
      </c>
      <c r="L56" s="148"/>
      <c r="M56" s="88"/>
      <c r="N56" s="141"/>
      <c r="O56" s="149"/>
      <c r="P56" s="145"/>
      <c r="Q56" s="157"/>
      <c r="R56" s="155"/>
      <c r="S56" s="155"/>
      <c r="T56" s="159"/>
    </row>
    <row r="57" s="113" customFormat="1" ht="30" customHeight="1" spans="1:20">
      <c r="A57" s="133"/>
      <c r="B57" s="133"/>
      <c r="C57" s="3" t="s">
        <v>167</v>
      </c>
      <c r="D57" s="3">
        <v>32</v>
      </c>
      <c r="E57" s="3" t="s">
        <v>172</v>
      </c>
      <c r="F57" s="3">
        <v>41</v>
      </c>
      <c r="G57" s="3" t="s">
        <v>106</v>
      </c>
      <c r="H57" s="3">
        <v>32</v>
      </c>
      <c r="I57" s="138">
        <v>1</v>
      </c>
      <c r="J57" s="138">
        <v>1</v>
      </c>
      <c r="K57" s="139">
        <f t="shared" si="5"/>
        <v>32</v>
      </c>
      <c r="L57" s="79"/>
      <c r="M57" s="142"/>
      <c r="N57" s="141"/>
      <c r="O57" s="79"/>
      <c r="P57" s="149"/>
      <c r="Q57" s="157"/>
      <c r="R57" s="155"/>
      <c r="S57" s="158"/>
      <c r="T57" s="159"/>
    </row>
    <row r="58" s="113" customFormat="1" ht="30" customHeight="1" spans="1:20">
      <c r="A58" s="133"/>
      <c r="B58" s="133"/>
      <c r="C58" s="3" t="s">
        <v>167</v>
      </c>
      <c r="D58" s="3">
        <v>32</v>
      </c>
      <c r="E58" s="3" t="s">
        <v>173</v>
      </c>
      <c r="F58" s="3">
        <v>40</v>
      </c>
      <c r="G58" s="3" t="s">
        <v>106</v>
      </c>
      <c r="H58" s="3">
        <v>32</v>
      </c>
      <c r="I58" s="138">
        <v>1</v>
      </c>
      <c r="J58" s="138">
        <v>1</v>
      </c>
      <c r="K58" s="139">
        <f t="shared" si="5"/>
        <v>32</v>
      </c>
      <c r="L58" s="79"/>
      <c r="M58" s="142"/>
      <c r="N58" s="141"/>
      <c r="O58" s="79"/>
      <c r="P58" s="149"/>
      <c r="Q58" s="157"/>
      <c r="R58" s="155"/>
      <c r="S58" s="158"/>
      <c r="T58" s="159"/>
    </row>
    <row r="59" s="113" customFormat="1" ht="30" customHeight="1" spans="1:20">
      <c r="A59" s="133"/>
      <c r="B59" s="133"/>
      <c r="C59" s="3" t="s">
        <v>167</v>
      </c>
      <c r="D59" s="3">
        <v>32</v>
      </c>
      <c r="E59" s="3" t="s">
        <v>174</v>
      </c>
      <c r="F59" s="3">
        <v>43</v>
      </c>
      <c r="G59" s="3" t="s">
        <v>106</v>
      </c>
      <c r="H59" s="3">
        <v>32</v>
      </c>
      <c r="I59" s="138">
        <v>1</v>
      </c>
      <c r="J59" s="138">
        <v>1</v>
      </c>
      <c r="K59" s="139">
        <f t="shared" si="5"/>
        <v>32</v>
      </c>
      <c r="L59" s="79"/>
      <c r="M59" s="142"/>
      <c r="N59" s="141"/>
      <c r="O59" s="79"/>
      <c r="P59" s="149"/>
      <c r="Q59" s="157"/>
      <c r="R59" s="155"/>
      <c r="S59" s="158"/>
      <c r="T59" s="159"/>
    </row>
    <row r="60" s="113" customFormat="1" ht="30" customHeight="1" spans="1:20">
      <c r="A60" s="133"/>
      <c r="B60" s="133"/>
      <c r="C60" s="3" t="s">
        <v>167</v>
      </c>
      <c r="D60" s="3">
        <v>32</v>
      </c>
      <c r="E60" s="3" t="s">
        <v>175</v>
      </c>
      <c r="F60" s="3">
        <v>41</v>
      </c>
      <c r="G60" s="3" t="s">
        <v>106</v>
      </c>
      <c r="H60" s="3">
        <v>32</v>
      </c>
      <c r="I60" s="138">
        <v>1</v>
      </c>
      <c r="J60" s="138">
        <v>1</v>
      </c>
      <c r="K60" s="139">
        <f t="shared" si="5"/>
        <v>32</v>
      </c>
      <c r="L60" s="79"/>
      <c r="M60" s="142"/>
      <c r="N60" s="141"/>
      <c r="O60" s="79"/>
      <c r="P60" s="149"/>
      <c r="Q60" s="157"/>
      <c r="R60" s="155"/>
      <c r="S60" s="158"/>
      <c r="T60" s="159"/>
    </row>
    <row r="61" s="113" customFormat="1" ht="30" customHeight="1" spans="1:20">
      <c r="A61" s="133"/>
      <c r="B61" s="133"/>
      <c r="C61" s="3" t="s">
        <v>167</v>
      </c>
      <c r="D61" s="3">
        <v>32</v>
      </c>
      <c r="E61" s="3" t="s">
        <v>176</v>
      </c>
      <c r="F61" s="3">
        <v>42</v>
      </c>
      <c r="G61" s="3" t="s">
        <v>106</v>
      </c>
      <c r="H61" s="3">
        <v>32</v>
      </c>
      <c r="I61" s="138">
        <v>1</v>
      </c>
      <c r="J61" s="138">
        <v>1</v>
      </c>
      <c r="K61" s="139">
        <f t="shared" si="5"/>
        <v>32</v>
      </c>
      <c r="L61" s="79"/>
      <c r="M61" s="142"/>
      <c r="N61" s="141"/>
      <c r="O61" s="79"/>
      <c r="P61" s="149"/>
      <c r="Q61" s="157"/>
      <c r="R61" s="155"/>
      <c r="S61" s="158"/>
      <c r="T61" s="159"/>
    </row>
    <row r="62" s="113" customFormat="1" ht="30" customHeight="1" spans="1:20">
      <c r="A62" s="133"/>
      <c r="B62" s="133"/>
      <c r="C62" s="3" t="s">
        <v>167</v>
      </c>
      <c r="D62" s="3">
        <v>32</v>
      </c>
      <c r="E62" s="3" t="s">
        <v>177</v>
      </c>
      <c r="F62" s="3">
        <v>54</v>
      </c>
      <c r="G62" s="3" t="s">
        <v>106</v>
      </c>
      <c r="H62" s="3">
        <v>32</v>
      </c>
      <c r="I62" s="138">
        <v>1.1</v>
      </c>
      <c r="J62" s="138">
        <v>1</v>
      </c>
      <c r="K62" s="139">
        <f t="shared" si="5"/>
        <v>35.2</v>
      </c>
      <c r="L62" s="79"/>
      <c r="M62" s="142"/>
      <c r="N62" s="141"/>
      <c r="O62" s="79"/>
      <c r="P62" s="149"/>
      <c r="Q62" s="157"/>
      <c r="R62" s="155"/>
      <c r="S62" s="158"/>
      <c r="T62" s="159"/>
    </row>
    <row r="63" s="113" customFormat="1" ht="30" customHeight="1" spans="1:20">
      <c r="A63" s="133"/>
      <c r="B63" s="133"/>
      <c r="C63" s="3" t="s">
        <v>178</v>
      </c>
      <c r="D63" s="3">
        <v>16</v>
      </c>
      <c r="E63" s="3" t="s">
        <v>179</v>
      </c>
      <c r="F63" s="3">
        <v>237</v>
      </c>
      <c r="G63" s="3" t="s">
        <v>103</v>
      </c>
      <c r="H63" s="3">
        <v>16</v>
      </c>
      <c r="I63" s="138">
        <v>2.15</v>
      </c>
      <c r="J63" s="138">
        <v>1</v>
      </c>
      <c r="K63" s="139">
        <f t="shared" si="5"/>
        <v>34.4</v>
      </c>
      <c r="L63" s="79"/>
      <c r="M63" s="142"/>
      <c r="N63" s="141"/>
      <c r="O63" s="79"/>
      <c r="P63" s="149"/>
      <c r="Q63" s="157"/>
      <c r="R63" s="155"/>
      <c r="S63" s="158"/>
      <c r="T63" s="159"/>
    </row>
    <row r="64" s="113" customFormat="1" ht="30" customHeight="1" spans="1:20">
      <c r="A64" s="133"/>
      <c r="B64" s="133"/>
      <c r="C64" s="3" t="s">
        <v>178</v>
      </c>
      <c r="D64" s="3">
        <v>16</v>
      </c>
      <c r="E64" s="3" t="s">
        <v>180</v>
      </c>
      <c r="F64" s="3">
        <v>146</v>
      </c>
      <c r="G64" s="3" t="s">
        <v>103</v>
      </c>
      <c r="H64" s="3">
        <v>16</v>
      </c>
      <c r="I64" s="138">
        <v>1.75</v>
      </c>
      <c r="J64" s="138">
        <v>1</v>
      </c>
      <c r="K64" s="139">
        <f t="shared" si="5"/>
        <v>28</v>
      </c>
      <c r="L64" s="79"/>
      <c r="M64" s="142"/>
      <c r="N64" s="141"/>
      <c r="O64" s="79"/>
      <c r="P64" s="149"/>
      <c r="Q64" s="157"/>
      <c r="R64" s="155"/>
      <c r="S64" s="158"/>
      <c r="T64" s="159"/>
    </row>
    <row r="65" s="113" customFormat="1" ht="30" customHeight="1" spans="1:20">
      <c r="A65" s="131">
        <v>2019200518</v>
      </c>
      <c r="B65" s="131" t="s">
        <v>46</v>
      </c>
      <c r="C65" s="3" t="s">
        <v>162</v>
      </c>
      <c r="D65" s="3">
        <v>32</v>
      </c>
      <c r="E65" s="3" t="s">
        <v>181</v>
      </c>
      <c r="F65" s="3">
        <v>70</v>
      </c>
      <c r="G65" s="3" t="s">
        <v>106</v>
      </c>
      <c r="H65" s="3">
        <v>28</v>
      </c>
      <c r="I65" s="165">
        <v>1.28</v>
      </c>
      <c r="J65" s="138">
        <v>1</v>
      </c>
      <c r="K65" s="139">
        <f t="shared" si="5"/>
        <v>35.84</v>
      </c>
      <c r="L65" s="79"/>
      <c r="M65" s="142"/>
      <c r="N65" s="141"/>
      <c r="O65" s="79"/>
      <c r="P65" s="149"/>
      <c r="Q65" s="157"/>
      <c r="R65" s="155"/>
      <c r="S65" s="158"/>
      <c r="T65" s="156">
        <f>K65+K66+K67+K68+K69+K70</f>
        <v>222.38</v>
      </c>
    </row>
    <row r="66" s="113" customFormat="1" ht="30" customHeight="1" spans="1:20">
      <c r="A66" s="133"/>
      <c r="B66" s="133"/>
      <c r="C66" s="3" t="s">
        <v>162</v>
      </c>
      <c r="D66" s="3">
        <v>32</v>
      </c>
      <c r="E66" s="3" t="s">
        <v>182</v>
      </c>
      <c r="F66" s="3">
        <v>84</v>
      </c>
      <c r="G66" s="3" t="s">
        <v>106</v>
      </c>
      <c r="H66" s="3">
        <v>30</v>
      </c>
      <c r="I66" s="138">
        <v>1.43</v>
      </c>
      <c r="J66" s="138">
        <v>1</v>
      </c>
      <c r="K66" s="139">
        <f t="shared" si="5"/>
        <v>42.9</v>
      </c>
      <c r="L66" s="79"/>
      <c r="M66" s="142"/>
      <c r="N66" s="141"/>
      <c r="O66" s="79"/>
      <c r="P66" s="149"/>
      <c r="Q66" s="157"/>
      <c r="R66" s="155"/>
      <c r="S66" s="158"/>
      <c r="T66" s="159"/>
    </row>
    <row r="67" s="113" customFormat="1" ht="30" customHeight="1" spans="1:20">
      <c r="A67" s="133"/>
      <c r="B67" s="133"/>
      <c r="C67" s="3" t="s">
        <v>162</v>
      </c>
      <c r="D67" s="3">
        <v>32</v>
      </c>
      <c r="E67" s="3" t="s">
        <v>166</v>
      </c>
      <c r="F67" s="3">
        <v>96</v>
      </c>
      <c r="G67" s="3" t="s">
        <v>106</v>
      </c>
      <c r="H67" s="3">
        <v>28</v>
      </c>
      <c r="I67" s="138">
        <v>1.53</v>
      </c>
      <c r="J67" s="138">
        <v>1</v>
      </c>
      <c r="K67" s="139">
        <f t="shared" si="5"/>
        <v>42.84</v>
      </c>
      <c r="L67" s="79"/>
      <c r="M67" s="142"/>
      <c r="N67" s="141"/>
      <c r="O67" s="79"/>
      <c r="P67" s="149"/>
      <c r="Q67" s="157"/>
      <c r="R67" s="155"/>
      <c r="S67" s="158"/>
      <c r="T67" s="159"/>
    </row>
    <row r="68" s="113" customFormat="1" ht="30" customHeight="1" spans="1:20">
      <c r="A68" s="133"/>
      <c r="B68" s="133"/>
      <c r="C68" s="3" t="s">
        <v>183</v>
      </c>
      <c r="D68" s="3">
        <v>32</v>
      </c>
      <c r="E68" s="3" t="s">
        <v>173</v>
      </c>
      <c r="F68" s="3">
        <v>40</v>
      </c>
      <c r="G68" s="3" t="s">
        <v>106</v>
      </c>
      <c r="H68" s="3">
        <v>28</v>
      </c>
      <c r="I68" s="146">
        <v>1</v>
      </c>
      <c r="J68" s="138">
        <v>1</v>
      </c>
      <c r="K68" s="139">
        <f t="shared" si="5"/>
        <v>28</v>
      </c>
      <c r="L68" s="79"/>
      <c r="M68" s="142"/>
      <c r="N68" s="141"/>
      <c r="O68" s="79"/>
      <c r="P68" s="149"/>
      <c r="Q68" s="157"/>
      <c r="R68" s="155"/>
      <c r="S68" s="158"/>
      <c r="T68" s="159"/>
    </row>
    <row r="69" s="113" customFormat="1" ht="30" customHeight="1" spans="1:20">
      <c r="A69" s="133"/>
      <c r="B69" s="133"/>
      <c r="C69" s="3" t="s">
        <v>183</v>
      </c>
      <c r="D69" s="3">
        <v>32</v>
      </c>
      <c r="E69" s="3" t="s">
        <v>177</v>
      </c>
      <c r="F69" s="3">
        <v>54</v>
      </c>
      <c r="G69" s="3" t="s">
        <v>106</v>
      </c>
      <c r="H69" s="3">
        <v>28</v>
      </c>
      <c r="I69" s="138">
        <v>1.1</v>
      </c>
      <c r="J69" s="138">
        <v>1</v>
      </c>
      <c r="K69" s="139">
        <f t="shared" si="5"/>
        <v>30.8</v>
      </c>
      <c r="L69" s="79"/>
      <c r="M69" s="142"/>
      <c r="N69" s="141"/>
      <c r="O69" s="79"/>
      <c r="P69" s="149"/>
      <c r="Q69" s="157"/>
      <c r="R69" s="155"/>
      <c r="S69" s="158"/>
      <c r="T69" s="159"/>
    </row>
    <row r="70" s="113" customFormat="1" ht="30" customHeight="1" spans="1:20">
      <c r="A70" s="133"/>
      <c r="B70" s="133"/>
      <c r="C70" s="3" t="s">
        <v>165</v>
      </c>
      <c r="D70" s="3">
        <v>48</v>
      </c>
      <c r="E70" s="3" t="s">
        <v>169</v>
      </c>
      <c r="F70" s="3">
        <v>42</v>
      </c>
      <c r="G70" s="3" t="s">
        <v>119</v>
      </c>
      <c r="H70" s="3">
        <v>42</v>
      </c>
      <c r="I70" s="165">
        <v>1</v>
      </c>
      <c r="J70" s="165">
        <v>1</v>
      </c>
      <c r="K70" s="139">
        <f t="shared" si="5"/>
        <v>42</v>
      </c>
      <c r="L70" s="79"/>
      <c r="M70" s="142"/>
      <c r="N70" s="141"/>
      <c r="O70" s="79"/>
      <c r="P70" s="149"/>
      <c r="Q70" s="157"/>
      <c r="R70" s="155"/>
      <c r="S70" s="158"/>
      <c r="T70" s="159"/>
    </row>
    <row r="71" s="113" customFormat="1" ht="30" customHeight="1" spans="1:20">
      <c r="A71" s="131">
        <v>2020200551</v>
      </c>
      <c r="B71" s="131" t="s">
        <v>49</v>
      </c>
      <c r="C71" s="3" t="s">
        <v>184</v>
      </c>
      <c r="D71" s="3">
        <v>48</v>
      </c>
      <c r="E71" s="3" t="s">
        <v>166</v>
      </c>
      <c r="F71" s="3">
        <v>96</v>
      </c>
      <c r="G71" s="3" t="s">
        <v>119</v>
      </c>
      <c r="H71" s="3">
        <v>48</v>
      </c>
      <c r="I71" s="165">
        <v>1.53</v>
      </c>
      <c r="J71" s="138">
        <v>1</v>
      </c>
      <c r="K71" s="139">
        <f t="shared" si="5"/>
        <v>73.44</v>
      </c>
      <c r="L71" s="79"/>
      <c r="M71" s="142"/>
      <c r="N71" s="141"/>
      <c r="O71" s="79"/>
      <c r="P71" s="166"/>
      <c r="Q71" s="157"/>
      <c r="R71" s="155"/>
      <c r="S71" s="158"/>
      <c r="T71" s="156">
        <f>K71+K72+K73+K74+K75+K76+K77+K78</f>
        <v>308</v>
      </c>
    </row>
    <row r="72" s="113" customFormat="1" ht="30" customHeight="1" spans="1:20">
      <c r="A72" s="133"/>
      <c r="B72" s="133"/>
      <c r="C72" s="3" t="s">
        <v>185</v>
      </c>
      <c r="D72" s="3">
        <v>32</v>
      </c>
      <c r="E72" s="3" t="s">
        <v>181</v>
      </c>
      <c r="F72" s="3">
        <v>70</v>
      </c>
      <c r="G72" s="3" t="s">
        <v>106</v>
      </c>
      <c r="H72" s="3">
        <v>32</v>
      </c>
      <c r="I72" s="165">
        <v>1.28</v>
      </c>
      <c r="J72" s="165">
        <v>1</v>
      </c>
      <c r="K72" s="139">
        <f t="shared" si="5"/>
        <v>40.96</v>
      </c>
      <c r="L72" s="79"/>
      <c r="M72" s="142"/>
      <c r="N72" s="141"/>
      <c r="O72" s="79"/>
      <c r="P72" s="166"/>
      <c r="Q72" s="157"/>
      <c r="R72" s="155"/>
      <c r="S72" s="158"/>
      <c r="T72" s="159"/>
    </row>
    <row r="73" s="113" customFormat="1" ht="30" customHeight="1" spans="1:20">
      <c r="A73" s="133"/>
      <c r="B73" s="133"/>
      <c r="C73" s="3" t="s">
        <v>185</v>
      </c>
      <c r="D73" s="3">
        <v>32</v>
      </c>
      <c r="E73" s="3" t="s">
        <v>163</v>
      </c>
      <c r="F73" s="3">
        <v>85</v>
      </c>
      <c r="G73" s="3" t="s">
        <v>106</v>
      </c>
      <c r="H73" s="3">
        <v>32</v>
      </c>
      <c r="I73" s="138">
        <v>1.44</v>
      </c>
      <c r="J73" s="138">
        <v>1</v>
      </c>
      <c r="K73" s="139">
        <f t="shared" si="5"/>
        <v>46.08</v>
      </c>
      <c r="L73" s="79"/>
      <c r="M73" s="142"/>
      <c r="N73" s="141"/>
      <c r="O73" s="79"/>
      <c r="P73" s="166"/>
      <c r="Q73" s="157"/>
      <c r="R73" s="155"/>
      <c r="S73" s="158"/>
      <c r="T73" s="159"/>
    </row>
    <row r="74" s="113" customFormat="1" ht="30" customHeight="1" spans="1:20">
      <c r="A74" s="133"/>
      <c r="B74" s="133"/>
      <c r="C74" s="3" t="s">
        <v>185</v>
      </c>
      <c r="D74" s="3">
        <v>32</v>
      </c>
      <c r="E74" s="3" t="s">
        <v>164</v>
      </c>
      <c r="F74" s="3">
        <v>81</v>
      </c>
      <c r="G74" s="3" t="s">
        <v>106</v>
      </c>
      <c r="H74" s="3">
        <v>32</v>
      </c>
      <c r="I74" s="165">
        <v>1.4</v>
      </c>
      <c r="J74" s="165">
        <v>1</v>
      </c>
      <c r="K74" s="139">
        <f t="shared" si="5"/>
        <v>44.8</v>
      </c>
      <c r="L74" s="79"/>
      <c r="M74" s="142"/>
      <c r="N74" s="141"/>
      <c r="O74" s="79"/>
      <c r="P74" s="166"/>
      <c r="Q74" s="157"/>
      <c r="R74" s="155"/>
      <c r="S74" s="158"/>
      <c r="T74" s="159"/>
    </row>
    <row r="75" s="113" customFormat="1" ht="30" customHeight="1" spans="1:20">
      <c r="A75" s="133"/>
      <c r="B75" s="133"/>
      <c r="C75" s="3" t="s">
        <v>185</v>
      </c>
      <c r="D75" s="3">
        <v>32</v>
      </c>
      <c r="E75" s="3" t="s">
        <v>182</v>
      </c>
      <c r="F75" s="3">
        <v>84</v>
      </c>
      <c r="G75" s="3" t="s">
        <v>106</v>
      </c>
      <c r="H75" s="3">
        <v>32</v>
      </c>
      <c r="I75" s="165">
        <v>1.43</v>
      </c>
      <c r="J75" s="138">
        <v>1</v>
      </c>
      <c r="K75" s="139">
        <f t="shared" si="5"/>
        <v>45.76</v>
      </c>
      <c r="L75" s="167"/>
      <c r="M75" s="142"/>
      <c r="N75" s="141"/>
      <c r="O75" s="79"/>
      <c r="P75" s="166"/>
      <c r="Q75" s="157"/>
      <c r="R75" s="155"/>
      <c r="S75" s="158"/>
      <c r="T75" s="159"/>
    </row>
    <row r="76" s="113" customFormat="1" ht="30" customHeight="1" spans="1:20">
      <c r="A76" s="133"/>
      <c r="B76" s="133"/>
      <c r="C76" s="3" t="s">
        <v>185</v>
      </c>
      <c r="D76" s="3">
        <v>32</v>
      </c>
      <c r="E76" s="3" t="s">
        <v>166</v>
      </c>
      <c r="F76" s="3">
        <v>96</v>
      </c>
      <c r="G76" s="3" t="s">
        <v>106</v>
      </c>
      <c r="H76" s="3">
        <v>32</v>
      </c>
      <c r="I76" s="165">
        <v>1.53</v>
      </c>
      <c r="J76" s="165">
        <v>1</v>
      </c>
      <c r="K76" s="139">
        <f t="shared" si="5"/>
        <v>48.96</v>
      </c>
      <c r="L76" s="167"/>
      <c r="M76" s="142"/>
      <c r="N76" s="141"/>
      <c r="O76" s="79"/>
      <c r="P76" s="166"/>
      <c r="Q76" s="157"/>
      <c r="R76" s="155"/>
      <c r="S76" s="158"/>
      <c r="T76" s="159"/>
    </row>
    <row r="77" s="113" customFormat="1" ht="30" customHeight="1" spans="1:20">
      <c r="A77" s="133"/>
      <c r="B77" s="133"/>
      <c r="C77" s="162" t="s">
        <v>183</v>
      </c>
      <c r="D77" s="3">
        <v>4</v>
      </c>
      <c r="E77" s="3" t="s">
        <v>170</v>
      </c>
      <c r="F77" s="3">
        <v>43</v>
      </c>
      <c r="G77" s="3" t="s">
        <v>106</v>
      </c>
      <c r="H77" s="3">
        <v>4</v>
      </c>
      <c r="I77" s="165">
        <v>1</v>
      </c>
      <c r="J77" s="138">
        <v>1</v>
      </c>
      <c r="K77" s="139">
        <f t="shared" si="5"/>
        <v>4</v>
      </c>
      <c r="L77" s="79"/>
      <c r="M77" s="142"/>
      <c r="N77" s="141"/>
      <c r="O77" s="79"/>
      <c r="P77" s="166"/>
      <c r="Q77" s="157"/>
      <c r="R77" s="155"/>
      <c r="S77" s="158"/>
      <c r="T77" s="159"/>
    </row>
    <row r="78" s="113" customFormat="1" ht="30" customHeight="1" spans="1:20">
      <c r="A78" s="133"/>
      <c r="B78" s="133"/>
      <c r="C78" s="162" t="s">
        <v>183</v>
      </c>
      <c r="D78" s="3">
        <v>4</v>
      </c>
      <c r="E78" s="3" t="s">
        <v>172</v>
      </c>
      <c r="F78" s="3">
        <v>41</v>
      </c>
      <c r="G78" s="3" t="s">
        <v>106</v>
      </c>
      <c r="H78" s="3">
        <v>4</v>
      </c>
      <c r="I78" s="165">
        <v>1</v>
      </c>
      <c r="J78" s="138">
        <v>1</v>
      </c>
      <c r="K78" s="139">
        <f t="shared" si="5"/>
        <v>4</v>
      </c>
      <c r="L78" s="79"/>
      <c r="M78" s="142"/>
      <c r="N78" s="141"/>
      <c r="O78" s="79"/>
      <c r="P78" s="166"/>
      <c r="Q78" s="157"/>
      <c r="R78" s="155"/>
      <c r="S78" s="158"/>
      <c r="T78" s="159"/>
    </row>
    <row r="79" s="113" customFormat="1" ht="30" customHeight="1" spans="1:20">
      <c r="A79" s="131">
        <v>2020200552</v>
      </c>
      <c r="B79" s="131" t="s">
        <v>50</v>
      </c>
      <c r="C79" s="3" t="s">
        <v>183</v>
      </c>
      <c r="D79" s="3">
        <v>32</v>
      </c>
      <c r="E79" s="3" t="s">
        <v>170</v>
      </c>
      <c r="F79" s="3">
        <v>43</v>
      </c>
      <c r="G79" s="3" t="s">
        <v>106</v>
      </c>
      <c r="H79" s="3">
        <v>28</v>
      </c>
      <c r="I79" s="165">
        <v>1</v>
      </c>
      <c r="J79" s="138">
        <v>1</v>
      </c>
      <c r="K79" s="139">
        <f t="shared" si="5"/>
        <v>28</v>
      </c>
      <c r="L79" s="79"/>
      <c r="M79" s="142"/>
      <c r="N79" s="141"/>
      <c r="O79" s="79"/>
      <c r="P79" s="166"/>
      <c r="Q79" s="157"/>
      <c r="R79" s="155"/>
      <c r="S79" s="158"/>
      <c r="T79" s="156">
        <f>K79+K80+K81+K82+K83+K84</f>
        <v>272.3</v>
      </c>
    </row>
    <row r="80" s="113" customFormat="1" ht="30" customHeight="1" spans="1:20">
      <c r="A80" s="133"/>
      <c r="B80" s="133"/>
      <c r="C80" s="3" t="s">
        <v>183</v>
      </c>
      <c r="D80" s="3">
        <v>32</v>
      </c>
      <c r="E80" s="3" t="s">
        <v>172</v>
      </c>
      <c r="F80" s="3">
        <v>41</v>
      </c>
      <c r="G80" s="3" t="s">
        <v>106</v>
      </c>
      <c r="H80" s="3">
        <v>28</v>
      </c>
      <c r="I80" s="165">
        <v>1</v>
      </c>
      <c r="J80" s="138">
        <v>1</v>
      </c>
      <c r="K80" s="139">
        <f t="shared" si="5"/>
        <v>28</v>
      </c>
      <c r="L80" s="79"/>
      <c r="M80" s="142"/>
      <c r="N80" s="141"/>
      <c r="O80" s="79"/>
      <c r="P80" s="166"/>
      <c r="Q80" s="157"/>
      <c r="R80" s="155"/>
      <c r="S80" s="158"/>
      <c r="T80" s="159"/>
    </row>
    <row r="81" s="113" customFormat="1" ht="30" customHeight="1" spans="1:20">
      <c r="A81" s="133"/>
      <c r="B81" s="133"/>
      <c r="C81" s="3" t="s">
        <v>165</v>
      </c>
      <c r="D81" s="3">
        <v>48</v>
      </c>
      <c r="E81" s="3" t="s">
        <v>168</v>
      </c>
      <c r="F81" s="3">
        <v>28</v>
      </c>
      <c r="G81" s="3" t="s">
        <v>119</v>
      </c>
      <c r="H81" s="3">
        <v>42</v>
      </c>
      <c r="I81" s="165">
        <v>1</v>
      </c>
      <c r="J81" s="138">
        <v>1</v>
      </c>
      <c r="K81" s="139">
        <f t="shared" si="5"/>
        <v>42</v>
      </c>
      <c r="L81" s="79"/>
      <c r="M81" s="142"/>
      <c r="N81" s="141"/>
      <c r="O81" s="79"/>
      <c r="P81" s="166"/>
      <c r="Q81" s="157"/>
      <c r="R81" s="155"/>
      <c r="S81" s="158"/>
      <c r="T81" s="159"/>
    </row>
    <row r="82" s="113" customFormat="1" ht="30" customHeight="1" spans="1:20">
      <c r="A82" s="133"/>
      <c r="B82" s="133"/>
      <c r="C82" s="3" t="s">
        <v>186</v>
      </c>
      <c r="D82" s="3">
        <v>48</v>
      </c>
      <c r="E82" s="3" t="s">
        <v>181</v>
      </c>
      <c r="F82" s="3">
        <v>70</v>
      </c>
      <c r="G82" s="3" t="s">
        <v>119</v>
      </c>
      <c r="H82" s="3">
        <v>42</v>
      </c>
      <c r="I82" s="138">
        <v>1.28</v>
      </c>
      <c r="J82" s="138">
        <v>1</v>
      </c>
      <c r="K82" s="139">
        <f t="shared" si="5"/>
        <v>53.76</v>
      </c>
      <c r="L82" s="79"/>
      <c r="M82" s="142"/>
      <c r="N82" s="141"/>
      <c r="O82" s="79"/>
      <c r="P82" s="166"/>
      <c r="Q82" s="157"/>
      <c r="R82" s="155"/>
      <c r="S82" s="158"/>
      <c r="T82" s="159"/>
    </row>
    <row r="83" s="113" customFormat="1" ht="30" customHeight="1" spans="1:20">
      <c r="A83" s="133"/>
      <c r="B83" s="133"/>
      <c r="C83" s="3" t="s">
        <v>186</v>
      </c>
      <c r="D83" s="3">
        <v>48</v>
      </c>
      <c r="E83" s="3" t="s">
        <v>163</v>
      </c>
      <c r="F83" s="3">
        <v>85</v>
      </c>
      <c r="G83" s="3" t="s">
        <v>119</v>
      </c>
      <c r="H83" s="3">
        <v>42</v>
      </c>
      <c r="I83" s="138">
        <v>1.44</v>
      </c>
      <c r="J83" s="138">
        <v>1</v>
      </c>
      <c r="K83" s="139">
        <f t="shared" si="5"/>
        <v>60.48</v>
      </c>
      <c r="L83" s="79"/>
      <c r="M83" s="142"/>
      <c r="N83" s="141"/>
      <c r="O83" s="79"/>
      <c r="P83" s="166"/>
      <c r="Q83" s="157"/>
      <c r="R83" s="155"/>
      <c r="S83" s="158"/>
      <c r="T83" s="159"/>
    </row>
    <row r="84" s="113" customFormat="1" ht="30" customHeight="1" spans="1:20">
      <c r="A84" s="133"/>
      <c r="B84" s="133"/>
      <c r="C84" s="3" t="s">
        <v>186</v>
      </c>
      <c r="D84" s="3">
        <v>48</v>
      </c>
      <c r="E84" s="3" t="s">
        <v>182</v>
      </c>
      <c r="F84" s="3">
        <v>84</v>
      </c>
      <c r="G84" s="3" t="s">
        <v>119</v>
      </c>
      <c r="H84" s="3">
        <v>42</v>
      </c>
      <c r="I84" s="138">
        <v>1.43</v>
      </c>
      <c r="J84" s="138">
        <v>1</v>
      </c>
      <c r="K84" s="139">
        <f t="shared" ref="K84:K90" si="6">J84*I84*H84</f>
        <v>60.06</v>
      </c>
      <c r="L84" s="79"/>
      <c r="M84" s="142"/>
      <c r="N84" s="141"/>
      <c r="O84" s="79"/>
      <c r="P84" s="166"/>
      <c r="Q84" s="157"/>
      <c r="R84" s="155"/>
      <c r="S84" s="158"/>
      <c r="T84" s="159"/>
    </row>
    <row r="85" s="113" customFormat="1" ht="30" customHeight="1" spans="1:20">
      <c r="A85" s="131">
        <v>2021200595</v>
      </c>
      <c r="B85" s="131" t="s">
        <v>51</v>
      </c>
      <c r="C85" s="3" t="s">
        <v>187</v>
      </c>
      <c r="D85" s="3">
        <v>48</v>
      </c>
      <c r="E85" s="3" t="s">
        <v>188</v>
      </c>
      <c r="F85" s="3">
        <v>82</v>
      </c>
      <c r="G85" s="3" t="s">
        <v>119</v>
      </c>
      <c r="H85" s="3">
        <v>48</v>
      </c>
      <c r="I85" s="165">
        <v>1.41</v>
      </c>
      <c r="J85" s="138">
        <v>1</v>
      </c>
      <c r="K85" s="139">
        <f t="shared" si="6"/>
        <v>67.68</v>
      </c>
      <c r="L85" s="148"/>
      <c r="M85" s="88"/>
      <c r="N85" s="168"/>
      <c r="O85" s="86"/>
      <c r="P85" s="88"/>
      <c r="Q85" s="88"/>
      <c r="R85" s="155"/>
      <c r="S85" s="155"/>
      <c r="T85" s="156">
        <f>K85+K86+K87+K88+K89+K90</f>
        <v>270.48</v>
      </c>
    </row>
    <row r="86" s="113" customFormat="1" ht="30" customHeight="1" spans="1:20">
      <c r="A86" s="133"/>
      <c r="B86" s="133"/>
      <c r="C86" s="3" t="s">
        <v>187</v>
      </c>
      <c r="D86" s="3">
        <v>48</v>
      </c>
      <c r="E86" s="3" t="s">
        <v>189</v>
      </c>
      <c r="F86" s="3">
        <v>64</v>
      </c>
      <c r="G86" s="3" t="s">
        <v>119</v>
      </c>
      <c r="H86" s="3">
        <v>48</v>
      </c>
      <c r="I86" s="165">
        <v>1.21</v>
      </c>
      <c r="J86" s="138">
        <v>1</v>
      </c>
      <c r="K86" s="139">
        <f t="shared" si="6"/>
        <v>58.08</v>
      </c>
      <c r="L86" s="148"/>
      <c r="M86" s="88"/>
      <c r="N86" s="168"/>
      <c r="O86" s="86"/>
      <c r="P86" s="88"/>
      <c r="Q86" s="88"/>
      <c r="R86" s="155"/>
      <c r="S86" s="155"/>
      <c r="T86" s="159"/>
    </row>
    <row r="87" s="113" customFormat="1" ht="30" customHeight="1" spans="1:20">
      <c r="A87" s="133"/>
      <c r="B87" s="133"/>
      <c r="C87" s="3" t="s">
        <v>184</v>
      </c>
      <c r="D87" s="3">
        <v>48</v>
      </c>
      <c r="E87" s="3" t="s">
        <v>163</v>
      </c>
      <c r="F87" s="3">
        <v>85</v>
      </c>
      <c r="G87" s="3" t="s">
        <v>119</v>
      </c>
      <c r="H87" s="3">
        <v>48</v>
      </c>
      <c r="I87" s="165">
        <v>1.44</v>
      </c>
      <c r="J87" s="138">
        <v>1</v>
      </c>
      <c r="K87" s="139">
        <f t="shared" si="6"/>
        <v>69.12</v>
      </c>
      <c r="L87" s="148"/>
      <c r="M87" s="88"/>
      <c r="N87" s="168"/>
      <c r="O87" s="86"/>
      <c r="P87" s="88"/>
      <c r="Q87" s="88"/>
      <c r="R87" s="155"/>
      <c r="S87" s="155"/>
      <c r="T87" s="159"/>
    </row>
    <row r="88" s="113" customFormat="1" ht="30" customHeight="1" spans="1:20">
      <c r="A88" s="133"/>
      <c r="B88" s="133"/>
      <c r="C88" s="3" t="s">
        <v>184</v>
      </c>
      <c r="D88" s="3">
        <v>48</v>
      </c>
      <c r="E88" s="3" t="s">
        <v>164</v>
      </c>
      <c r="F88" s="3">
        <v>81</v>
      </c>
      <c r="G88" s="3" t="s">
        <v>119</v>
      </c>
      <c r="H88" s="3">
        <v>48</v>
      </c>
      <c r="I88" s="138">
        <v>1.4</v>
      </c>
      <c r="J88" s="138">
        <v>1</v>
      </c>
      <c r="K88" s="139">
        <f t="shared" si="6"/>
        <v>67.2</v>
      </c>
      <c r="L88" s="148"/>
      <c r="M88" s="88"/>
      <c r="N88" s="168"/>
      <c r="O88" s="86"/>
      <c r="P88" s="88"/>
      <c r="Q88" s="88"/>
      <c r="R88" s="155"/>
      <c r="S88" s="155"/>
      <c r="T88" s="159"/>
    </row>
    <row r="89" s="113" customFormat="1" ht="30" customHeight="1" spans="1:20">
      <c r="A89" s="133"/>
      <c r="B89" s="133"/>
      <c r="C89" s="3" t="s">
        <v>183</v>
      </c>
      <c r="D89" s="3">
        <v>4</v>
      </c>
      <c r="E89" s="3" t="s">
        <v>173</v>
      </c>
      <c r="F89" s="3">
        <v>40</v>
      </c>
      <c r="G89" s="3" t="s">
        <v>106</v>
      </c>
      <c r="H89" s="3">
        <v>4</v>
      </c>
      <c r="I89" s="146">
        <v>1</v>
      </c>
      <c r="J89" s="138">
        <v>1</v>
      </c>
      <c r="K89" s="139">
        <f t="shared" si="6"/>
        <v>4</v>
      </c>
      <c r="L89" s="148"/>
      <c r="M89" s="88"/>
      <c r="N89" s="168"/>
      <c r="O89" s="86"/>
      <c r="P89" s="88"/>
      <c r="Q89" s="88"/>
      <c r="R89" s="155"/>
      <c r="S89" s="155"/>
      <c r="T89" s="159"/>
    </row>
    <row r="90" s="113" customFormat="1" ht="30" customHeight="1" spans="1:20">
      <c r="A90" s="133"/>
      <c r="B90" s="133"/>
      <c r="C90" s="3" t="s">
        <v>183</v>
      </c>
      <c r="D90" s="3">
        <v>4</v>
      </c>
      <c r="E90" s="3" t="s">
        <v>177</v>
      </c>
      <c r="F90" s="3">
        <v>54</v>
      </c>
      <c r="G90" s="3" t="s">
        <v>106</v>
      </c>
      <c r="H90" s="3">
        <v>4</v>
      </c>
      <c r="I90" s="138">
        <v>1.1</v>
      </c>
      <c r="J90" s="138">
        <v>1</v>
      </c>
      <c r="K90" s="139">
        <f t="shared" si="6"/>
        <v>4.4</v>
      </c>
      <c r="L90" s="148"/>
      <c r="M90" s="88"/>
      <c r="N90" s="168"/>
      <c r="O90" s="86"/>
      <c r="P90" s="88"/>
      <c r="Q90" s="88"/>
      <c r="R90" s="155"/>
      <c r="S90" s="155"/>
      <c r="T90" s="159"/>
    </row>
    <row r="91" s="113" customFormat="1" ht="30" customHeight="1" spans="1:20">
      <c r="A91" s="131">
        <v>2021200596</v>
      </c>
      <c r="B91" s="131" t="s">
        <v>52</v>
      </c>
      <c r="C91" s="3" t="s">
        <v>184</v>
      </c>
      <c r="D91" s="3">
        <v>48</v>
      </c>
      <c r="E91" s="3" t="s">
        <v>181</v>
      </c>
      <c r="F91" s="3">
        <v>70</v>
      </c>
      <c r="G91" s="3" t="s">
        <v>119</v>
      </c>
      <c r="H91" s="3">
        <v>48</v>
      </c>
      <c r="I91" s="138">
        <v>1.28</v>
      </c>
      <c r="J91" s="138">
        <v>1</v>
      </c>
      <c r="K91" s="139">
        <f t="shared" ref="K91:K100" si="7">J91*I91*H91</f>
        <v>61.44</v>
      </c>
      <c r="L91" s="148"/>
      <c r="M91" s="88"/>
      <c r="N91" s="168"/>
      <c r="O91" s="86"/>
      <c r="P91" s="88"/>
      <c r="Q91" s="88"/>
      <c r="R91" s="155"/>
      <c r="S91" s="155"/>
      <c r="T91" s="156">
        <f>K91+K92+K93+K94+K95+K96</f>
        <v>258.08</v>
      </c>
    </row>
    <row r="92" s="113" customFormat="1" ht="30" customHeight="1" spans="1:20">
      <c r="A92" s="133"/>
      <c r="B92" s="133"/>
      <c r="C92" s="3" t="s">
        <v>184</v>
      </c>
      <c r="D92" s="3">
        <v>48</v>
      </c>
      <c r="E92" s="3" t="s">
        <v>182</v>
      </c>
      <c r="F92" s="3">
        <v>84</v>
      </c>
      <c r="G92" s="3" t="s">
        <v>119</v>
      </c>
      <c r="H92" s="3">
        <v>48</v>
      </c>
      <c r="I92" s="138">
        <v>1.43</v>
      </c>
      <c r="J92" s="138">
        <v>1</v>
      </c>
      <c r="K92" s="139">
        <f t="shared" si="7"/>
        <v>68.64</v>
      </c>
      <c r="L92" s="148"/>
      <c r="M92" s="88"/>
      <c r="N92" s="168"/>
      <c r="O92" s="86"/>
      <c r="P92" s="88"/>
      <c r="Q92" s="88"/>
      <c r="R92" s="155"/>
      <c r="S92" s="155"/>
      <c r="T92" s="159"/>
    </row>
    <row r="93" s="113" customFormat="1" ht="30" customHeight="1" spans="1:20">
      <c r="A93" s="133"/>
      <c r="B93" s="133"/>
      <c r="C93" s="3" t="s">
        <v>183</v>
      </c>
      <c r="D93" s="3">
        <v>32</v>
      </c>
      <c r="E93" s="3" t="s">
        <v>168</v>
      </c>
      <c r="F93" s="3">
        <v>28</v>
      </c>
      <c r="G93" s="3" t="s">
        <v>106</v>
      </c>
      <c r="H93" s="3">
        <v>32</v>
      </c>
      <c r="I93" s="165">
        <v>1</v>
      </c>
      <c r="J93" s="138">
        <v>1</v>
      </c>
      <c r="K93" s="139">
        <f t="shared" si="7"/>
        <v>32</v>
      </c>
      <c r="L93" s="148"/>
      <c r="M93" s="88"/>
      <c r="N93" s="168"/>
      <c r="O93" s="86"/>
      <c r="P93" s="88"/>
      <c r="Q93" s="88"/>
      <c r="R93" s="155"/>
      <c r="S93" s="155"/>
      <c r="T93" s="159"/>
    </row>
    <row r="94" s="113" customFormat="1" ht="30" customHeight="1" spans="1:20">
      <c r="A94" s="133"/>
      <c r="B94" s="133"/>
      <c r="C94" s="3" t="s">
        <v>183</v>
      </c>
      <c r="D94" s="3">
        <v>32</v>
      </c>
      <c r="E94" s="3" t="s">
        <v>169</v>
      </c>
      <c r="F94" s="3">
        <v>42</v>
      </c>
      <c r="G94" s="3" t="s">
        <v>106</v>
      </c>
      <c r="H94" s="3">
        <v>32</v>
      </c>
      <c r="I94" s="165">
        <v>1</v>
      </c>
      <c r="J94" s="138">
        <v>1</v>
      </c>
      <c r="K94" s="139">
        <f t="shared" si="7"/>
        <v>32</v>
      </c>
      <c r="L94" s="148"/>
      <c r="M94" s="88"/>
      <c r="N94" s="168"/>
      <c r="O94" s="86"/>
      <c r="P94" s="88"/>
      <c r="Q94" s="88"/>
      <c r="R94" s="155"/>
      <c r="S94" s="155"/>
      <c r="T94" s="159"/>
    </row>
    <row r="95" s="113" customFormat="1" ht="30" customHeight="1" spans="1:20">
      <c r="A95" s="133"/>
      <c r="B95" s="133"/>
      <c r="C95" s="3" t="s">
        <v>183</v>
      </c>
      <c r="D95" s="3">
        <v>32</v>
      </c>
      <c r="E95" s="3" t="s">
        <v>171</v>
      </c>
      <c r="F95" s="3">
        <v>42</v>
      </c>
      <c r="G95" s="3" t="s">
        <v>106</v>
      </c>
      <c r="H95" s="3">
        <v>32</v>
      </c>
      <c r="I95" s="165">
        <v>1</v>
      </c>
      <c r="J95" s="138">
        <v>1</v>
      </c>
      <c r="K95" s="139">
        <f t="shared" si="7"/>
        <v>32</v>
      </c>
      <c r="L95" s="148"/>
      <c r="M95" s="88"/>
      <c r="N95" s="168"/>
      <c r="O95" s="86"/>
      <c r="P95" s="88"/>
      <c r="Q95" s="88"/>
      <c r="R95" s="155"/>
      <c r="S95" s="155"/>
      <c r="T95" s="159"/>
    </row>
    <row r="96" s="113" customFormat="1" ht="32" customHeight="1" spans="1:20">
      <c r="A96" s="133"/>
      <c r="B96" s="133"/>
      <c r="C96" s="3" t="s">
        <v>183</v>
      </c>
      <c r="D96" s="3">
        <v>32</v>
      </c>
      <c r="E96" s="3" t="s">
        <v>176</v>
      </c>
      <c r="F96" s="3">
        <v>42</v>
      </c>
      <c r="G96" s="3" t="s">
        <v>106</v>
      </c>
      <c r="H96" s="3">
        <v>32</v>
      </c>
      <c r="I96" s="165">
        <v>1</v>
      </c>
      <c r="J96" s="165">
        <v>1</v>
      </c>
      <c r="K96" s="139">
        <f t="shared" si="7"/>
        <v>32</v>
      </c>
      <c r="L96" s="3"/>
      <c r="M96" s="79"/>
      <c r="N96" s="3"/>
      <c r="O96" s="3"/>
      <c r="P96" s="3"/>
      <c r="Q96" s="3"/>
      <c r="R96" s="161"/>
      <c r="S96" s="155"/>
      <c r="T96" s="159"/>
    </row>
    <row r="97" s="113" customFormat="1" ht="37" customHeight="1" spans="1:20">
      <c r="A97" s="131">
        <v>2021200597</v>
      </c>
      <c r="B97" s="131" t="s">
        <v>53</v>
      </c>
      <c r="C97" s="3" t="s">
        <v>134</v>
      </c>
      <c r="D97" s="3">
        <v>48</v>
      </c>
      <c r="E97" s="3" t="s">
        <v>123</v>
      </c>
      <c r="F97" s="3">
        <v>28</v>
      </c>
      <c r="G97" s="3" t="s">
        <v>190</v>
      </c>
      <c r="H97" s="3">
        <v>48</v>
      </c>
      <c r="I97" s="165">
        <v>1</v>
      </c>
      <c r="J97" s="138">
        <v>1</v>
      </c>
      <c r="K97" s="139">
        <f t="shared" si="7"/>
        <v>48</v>
      </c>
      <c r="L97" s="3" t="s">
        <v>191</v>
      </c>
      <c r="M97" s="79">
        <v>1</v>
      </c>
      <c r="N97" s="3" t="s">
        <v>115</v>
      </c>
      <c r="O97" s="3" t="s">
        <v>144</v>
      </c>
      <c r="P97" s="3">
        <v>27</v>
      </c>
      <c r="Q97" s="3">
        <v>1</v>
      </c>
      <c r="R97" s="161">
        <v>24</v>
      </c>
      <c r="S97" s="155">
        <f>R97*Q97</f>
        <v>24</v>
      </c>
      <c r="T97" s="156">
        <f>S97+K97+K98+K99</f>
        <v>208.96</v>
      </c>
    </row>
    <row r="98" s="113" customFormat="1" ht="35" customHeight="1" spans="1:20">
      <c r="A98" s="133"/>
      <c r="B98" s="133"/>
      <c r="C98" s="3" t="s">
        <v>192</v>
      </c>
      <c r="D98" s="3">
        <v>48</v>
      </c>
      <c r="E98" s="3" t="s">
        <v>131</v>
      </c>
      <c r="F98" s="3">
        <v>94</v>
      </c>
      <c r="G98" s="3" t="s">
        <v>119</v>
      </c>
      <c r="H98" s="3">
        <v>48</v>
      </c>
      <c r="I98" s="138">
        <v>1.52</v>
      </c>
      <c r="J98" s="138">
        <v>1</v>
      </c>
      <c r="K98" s="139">
        <f t="shared" si="7"/>
        <v>72.96</v>
      </c>
      <c r="L98" s="3"/>
      <c r="M98" s="140"/>
      <c r="N98" s="141"/>
      <c r="O98" s="3"/>
      <c r="P98" s="3"/>
      <c r="Q98" s="3"/>
      <c r="R98" s="155"/>
      <c r="S98" s="155"/>
      <c r="T98" s="159"/>
    </row>
    <row r="99" s="113" customFormat="1" ht="30" customHeight="1" spans="1:20">
      <c r="A99" s="133"/>
      <c r="B99" s="133"/>
      <c r="C99" s="3" t="s">
        <v>134</v>
      </c>
      <c r="D99" s="3">
        <v>64</v>
      </c>
      <c r="E99" s="3" t="s">
        <v>144</v>
      </c>
      <c r="F99" s="3">
        <v>27</v>
      </c>
      <c r="G99" s="3" t="s">
        <v>109</v>
      </c>
      <c r="H99" s="3">
        <v>64</v>
      </c>
      <c r="I99" s="165">
        <v>1</v>
      </c>
      <c r="J99" s="138">
        <v>1</v>
      </c>
      <c r="K99" s="139">
        <f t="shared" si="7"/>
        <v>64</v>
      </c>
      <c r="L99" s="3"/>
      <c r="M99" s="140"/>
      <c r="N99" s="141"/>
      <c r="O99" s="3"/>
      <c r="P99" s="3"/>
      <c r="Q99" s="3"/>
      <c r="R99" s="155"/>
      <c r="S99" s="155"/>
      <c r="T99" s="159"/>
    </row>
    <row r="100" ht="30" customHeight="1" spans="1:20">
      <c r="A100" s="163">
        <v>2022200653</v>
      </c>
      <c r="B100" s="163" t="s">
        <v>54</v>
      </c>
      <c r="C100" s="3" t="s">
        <v>193</v>
      </c>
      <c r="D100" s="3">
        <v>32</v>
      </c>
      <c r="E100" s="3" t="s">
        <v>194</v>
      </c>
      <c r="F100" s="3">
        <v>30</v>
      </c>
      <c r="G100" s="3" t="s">
        <v>106</v>
      </c>
      <c r="H100" s="3">
        <v>32</v>
      </c>
      <c r="I100" s="165">
        <v>1</v>
      </c>
      <c r="J100" s="165">
        <v>1</v>
      </c>
      <c r="K100" s="139">
        <f t="shared" si="7"/>
        <v>32</v>
      </c>
      <c r="L100" s="79"/>
      <c r="M100" s="79"/>
      <c r="N100" s="79"/>
      <c r="O100" s="79"/>
      <c r="P100" s="79"/>
      <c r="Q100" s="79"/>
      <c r="R100" s="79"/>
      <c r="S100" s="79"/>
      <c r="T100" s="169">
        <f>K100+K101+K102+K103+K104+K105+K106+K107+K108+K109+K110+K111+K112+K113+K114+K115+K116+K117+K118+K119</f>
        <v>401.92</v>
      </c>
    </row>
    <row r="101" ht="30" customHeight="1" spans="1:20">
      <c r="A101" s="164"/>
      <c r="B101" s="164"/>
      <c r="C101" s="3" t="s">
        <v>193</v>
      </c>
      <c r="D101" s="3">
        <v>32</v>
      </c>
      <c r="E101" s="3" t="s">
        <v>195</v>
      </c>
      <c r="F101" s="3">
        <v>32</v>
      </c>
      <c r="G101" s="3" t="s">
        <v>106</v>
      </c>
      <c r="H101" s="3">
        <v>32</v>
      </c>
      <c r="I101" s="165">
        <v>1</v>
      </c>
      <c r="J101" s="165">
        <v>1</v>
      </c>
      <c r="K101" s="139">
        <f t="shared" ref="K101:K121" si="8">J101*I101*H101</f>
        <v>32</v>
      </c>
      <c r="L101" s="79"/>
      <c r="M101" s="79"/>
      <c r="N101" s="79"/>
      <c r="O101" s="79"/>
      <c r="P101" s="79"/>
      <c r="Q101" s="79"/>
      <c r="R101" s="79"/>
      <c r="S101" s="79"/>
      <c r="T101" s="124"/>
    </row>
    <row r="102" ht="30" customHeight="1" spans="1:20">
      <c r="A102" s="164"/>
      <c r="B102" s="164"/>
      <c r="C102" s="3" t="s">
        <v>193</v>
      </c>
      <c r="D102" s="3">
        <v>32</v>
      </c>
      <c r="E102" s="3" t="s">
        <v>196</v>
      </c>
      <c r="F102" s="3">
        <v>32</v>
      </c>
      <c r="G102" s="3" t="s">
        <v>106</v>
      </c>
      <c r="H102" s="3">
        <v>32</v>
      </c>
      <c r="I102" s="165">
        <v>1</v>
      </c>
      <c r="J102" s="165">
        <v>1</v>
      </c>
      <c r="K102" s="139">
        <f t="shared" si="8"/>
        <v>32</v>
      </c>
      <c r="L102" s="79"/>
      <c r="M102" s="79"/>
      <c r="N102" s="79"/>
      <c r="O102" s="79"/>
      <c r="P102" s="79"/>
      <c r="Q102" s="79"/>
      <c r="R102" s="79"/>
      <c r="S102" s="79"/>
      <c r="T102" s="124"/>
    </row>
    <row r="103" ht="30" customHeight="1" spans="1:20">
      <c r="A103" s="164"/>
      <c r="B103" s="164"/>
      <c r="C103" s="3" t="s">
        <v>193</v>
      </c>
      <c r="D103" s="3">
        <v>32</v>
      </c>
      <c r="E103" s="3" t="s">
        <v>197</v>
      </c>
      <c r="F103" s="3">
        <v>52</v>
      </c>
      <c r="G103" s="3" t="s">
        <v>106</v>
      </c>
      <c r="H103" s="3">
        <v>32</v>
      </c>
      <c r="I103" s="165">
        <v>1.08</v>
      </c>
      <c r="J103" s="165">
        <v>1</v>
      </c>
      <c r="K103" s="139">
        <f t="shared" si="8"/>
        <v>34.56</v>
      </c>
      <c r="L103" s="79"/>
      <c r="M103" s="79"/>
      <c r="N103" s="79"/>
      <c r="O103" s="79"/>
      <c r="P103" s="79"/>
      <c r="Q103" s="79"/>
      <c r="R103" s="79"/>
      <c r="S103" s="79"/>
      <c r="T103" s="124"/>
    </row>
    <row r="104" ht="30" customHeight="1" spans="1:20">
      <c r="A104" s="164"/>
      <c r="B104" s="164"/>
      <c r="C104" s="3" t="s">
        <v>198</v>
      </c>
      <c r="D104" s="3">
        <v>16</v>
      </c>
      <c r="E104" s="3" t="s">
        <v>199</v>
      </c>
      <c r="F104" s="3">
        <v>24</v>
      </c>
      <c r="G104" s="3" t="s">
        <v>103</v>
      </c>
      <c r="H104" s="3">
        <v>16</v>
      </c>
      <c r="I104" s="165">
        <v>1</v>
      </c>
      <c r="J104" s="165">
        <v>1</v>
      </c>
      <c r="K104" s="139">
        <f t="shared" si="8"/>
        <v>16</v>
      </c>
      <c r="L104" s="79"/>
      <c r="M104" s="79"/>
      <c r="N104" s="79"/>
      <c r="O104" s="79"/>
      <c r="P104" s="79"/>
      <c r="Q104" s="79"/>
      <c r="R104" s="79"/>
      <c r="S104" s="79"/>
      <c r="T104" s="124"/>
    </row>
    <row r="105" ht="30" customHeight="1" spans="1:20">
      <c r="A105" s="164"/>
      <c r="B105" s="164"/>
      <c r="C105" s="3" t="s">
        <v>198</v>
      </c>
      <c r="D105" s="3">
        <v>16</v>
      </c>
      <c r="E105" s="3" t="s">
        <v>200</v>
      </c>
      <c r="F105" s="3">
        <v>28</v>
      </c>
      <c r="G105" s="3" t="s">
        <v>103</v>
      </c>
      <c r="H105" s="3">
        <v>16</v>
      </c>
      <c r="I105" s="165">
        <v>1</v>
      </c>
      <c r="J105" s="165">
        <v>1</v>
      </c>
      <c r="K105" s="139">
        <f t="shared" si="8"/>
        <v>16</v>
      </c>
      <c r="L105" s="79"/>
      <c r="M105" s="79"/>
      <c r="N105" s="79"/>
      <c r="O105" s="79"/>
      <c r="P105" s="79"/>
      <c r="Q105" s="79"/>
      <c r="R105" s="79"/>
      <c r="S105" s="79"/>
      <c r="T105" s="124"/>
    </row>
    <row r="106" ht="30" customHeight="1" spans="1:20">
      <c r="A106" s="164"/>
      <c r="B106" s="164"/>
      <c r="C106" s="3" t="s">
        <v>198</v>
      </c>
      <c r="D106" s="3">
        <v>16</v>
      </c>
      <c r="E106" s="3" t="s">
        <v>194</v>
      </c>
      <c r="F106" s="3">
        <v>30</v>
      </c>
      <c r="G106" s="3" t="s">
        <v>103</v>
      </c>
      <c r="H106" s="3">
        <v>16</v>
      </c>
      <c r="I106" s="165">
        <v>1</v>
      </c>
      <c r="J106" s="165">
        <v>1</v>
      </c>
      <c r="K106" s="139">
        <f t="shared" si="8"/>
        <v>16</v>
      </c>
      <c r="L106" s="79"/>
      <c r="M106" s="79"/>
      <c r="N106" s="79"/>
      <c r="O106" s="79"/>
      <c r="P106" s="79"/>
      <c r="Q106" s="79"/>
      <c r="R106" s="79"/>
      <c r="S106" s="79"/>
      <c r="T106" s="124"/>
    </row>
    <row r="107" ht="30" customHeight="1" spans="1:20">
      <c r="A107" s="164"/>
      <c r="B107" s="164"/>
      <c r="C107" s="3" t="s">
        <v>198</v>
      </c>
      <c r="D107" s="3">
        <v>16</v>
      </c>
      <c r="E107" s="3" t="s">
        <v>195</v>
      </c>
      <c r="F107" s="3">
        <v>32</v>
      </c>
      <c r="G107" s="3" t="s">
        <v>103</v>
      </c>
      <c r="H107" s="3">
        <v>16</v>
      </c>
      <c r="I107" s="165">
        <v>1</v>
      </c>
      <c r="J107" s="165">
        <v>1</v>
      </c>
      <c r="K107" s="139">
        <f t="shared" si="8"/>
        <v>16</v>
      </c>
      <c r="L107" s="79"/>
      <c r="M107" s="79"/>
      <c r="N107" s="79"/>
      <c r="O107" s="79"/>
      <c r="P107" s="79"/>
      <c r="Q107" s="79"/>
      <c r="R107" s="79"/>
      <c r="S107" s="79"/>
      <c r="T107" s="124"/>
    </row>
    <row r="108" ht="30" customHeight="1" spans="1:20">
      <c r="A108" s="164"/>
      <c r="B108" s="164"/>
      <c r="C108" s="3" t="s">
        <v>198</v>
      </c>
      <c r="D108" s="3">
        <v>16</v>
      </c>
      <c r="E108" s="3" t="s">
        <v>196</v>
      </c>
      <c r="F108" s="3">
        <v>32</v>
      </c>
      <c r="G108" s="3" t="s">
        <v>103</v>
      </c>
      <c r="H108" s="3">
        <v>16</v>
      </c>
      <c r="I108" s="165">
        <v>1</v>
      </c>
      <c r="J108" s="165">
        <v>1</v>
      </c>
      <c r="K108" s="139">
        <f t="shared" si="8"/>
        <v>16</v>
      </c>
      <c r="L108" s="79"/>
      <c r="M108" s="79"/>
      <c r="N108" s="79"/>
      <c r="O108" s="79"/>
      <c r="P108" s="79"/>
      <c r="Q108" s="79"/>
      <c r="R108" s="79"/>
      <c r="S108" s="79"/>
      <c r="T108" s="124"/>
    </row>
    <row r="109" ht="30" customHeight="1" spans="1:20">
      <c r="A109" s="164"/>
      <c r="B109" s="164"/>
      <c r="C109" s="3" t="s">
        <v>201</v>
      </c>
      <c r="D109" s="3">
        <v>16</v>
      </c>
      <c r="E109" s="3" t="s">
        <v>168</v>
      </c>
      <c r="F109" s="3">
        <v>28</v>
      </c>
      <c r="G109" s="3" t="s">
        <v>103</v>
      </c>
      <c r="H109" s="3">
        <v>16</v>
      </c>
      <c r="I109" s="165">
        <v>1</v>
      </c>
      <c r="J109" s="165">
        <v>1</v>
      </c>
      <c r="K109" s="139">
        <f t="shared" si="8"/>
        <v>16</v>
      </c>
      <c r="L109" s="79"/>
      <c r="M109" s="79"/>
      <c r="N109" s="79"/>
      <c r="O109" s="79"/>
      <c r="P109" s="79"/>
      <c r="Q109" s="79"/>
      <c r="R109" s="79"/>
      <c r="S109" s="79"/>
      <c r="T109" s="124"/>
    </row>
    <row r="110" ht="30" customHeight="1" spans="1:20">
      <c r="A110" s="164"/>
      <c r="B110" s="164"/>
      <c r="C110" s="3" t="s">
        <v>201</v>
      </c>
      <c r="D110" s="3">
        <v>16</v>
      </c>
      <c r="E110" s="3" t="s">
        <v>169</v>
      </c>
      <c r="F110" s="3">
        <v>42</v>
      </c>
      <c r="G110" s="3" t="s">
        <v>103</v>
      </c>
      <c r="H110" s="3">
        <v>16</v>
      </c>
      <c r="I110" s="165">
        <v>1</v>
      </c>
      <c r="J110" s="165">
        <v>1</v>
      </c>
      <c r="K110" s="139">
        <f t="shared" si="8"/>
        <v>16</v>
      </c>
      <c r="L110" s="79"/>
      <c r="M110" s="79"/>
      <c r="N110" s="79"/>
      <c r="O110" s="79"/>
      <c r="P110" s="79"/>
      <c r="Q110" s="79"/>
      <c r="R110" s="79"/>
      <c r="S110" s="79"/>
      <c r="T110" s="124"/>
    </row>
    <row r="111" ht="30" customHeight="1" spans="1:20">
      <c r="A111" s="164"/>
      <c r="B111" s="164"/>
      <c r="C111" s="3" t="s">
        <v>201</v>
      </c>
      <c r="D111" s="3">
        <v>16</v>
      </c>
      <c r="E111" s="3" t="s">
        <v>170</v>
      </c>
      <c r="F111" s="3">
        <v>43</v>
      </c>
      <c r="G111" s="3" t="s">
        <v>103</v>
      </c>
      <c r="H111" s="3">
        <v>16</v>
      </c>
      <c r="I111" s="165">
        <v>1</v>
      </c>
      <c r="J111" s="165">
        <v>1</v>
      </c>
      <c r="K111" s="139">
        <f t="shared" si="8"/>
        <v>16</v>
      </c>
      <c r="L111" s="79"/>
      <c r="M111" s="79"/>
      <c r="N111" s="79"/>
      <c r="O111" s="79"/>
      <c r="P111" s="79"/>
      <c r="Q111" s="79"/>
      <c r="R111" s="79"/>
      <c r="S111" s="79"/>
      <c r="T111" s="124"/>
    </row>
    <row r="112" ht="30" customHeight="1" spans="1:20">
      <c r="A112" s="164"/>
      <c r="B112" s="164"/>
      <c r="C112" s="3" t="s">
        <v>201</v>
      </c>
      <c r="D112" s="3">
        <v>16</v>
      </c>
      <c r="E112" s="3" t="s">
        <v>171</v>
      </c>
      <c r="F112" s="3">
        <v>42</v>
      </c>
      <c r="G112" s="3" t="s">
        <v>103</v>
      </c>
      <c r="H112" s="3">
        <v>16</v>
      </c>
      <c r="I112" s="165">
        <v>1</v>
      </c>
      <c r="J112" s="165">
        <v>1</v>
      </c>
      <c r="K112" s="139">
        <f t="shared" si="8"/>
        <v>16</v>
      </c>
      <c r="L112" s="79"/>
      <c r="M112" s="79"/>
      <c r="N112" s="79"/>
      <c r="O112" s="79"/>
      <c r="P112" s="79"/>
      <c r="Q112" s="79"/>
      <c r="R112" s="79"/>
      <c r="S112" s="79"/>
      <c r="T112" s="124"/>
    </row>
    <row r="113" ht="30" customHeight="1" spans="1:20">
      <c r="A113" s="164"/>
      <c r="B113" s="164"/>
      <c r="C113" s="3" t="s">
        <v>201</v>
      </c>
      <c r="D113" s="3">
        <v>16</v>
      </c>
      <c r="E113" s="3" t="s">
        <v>172</v>
      </c>
      <c r="F113" s="3">
        <v>41</v>
      </c>
      <c r="G113" s="3" t="s">
        <v>103</v>
      </c>
      <c r="H113" s="3">
        <v>16</v>
      </c>
      <c r="I113" s="165">
        <v>1</v>
      </c>
      <c r="J113" s="165">
        <v>1</v>
      </c>
      <c r="K113" s="139">
        <f t="shared" si="8"/>
        <v>16</v>
      </c>
      <c r="L113" s="79"/>
      <c r="M113" s="79"/>
      <c r="N113" s="79"/>
      <c r="O113" s="79"/>
      <c r="P113" s="79"/>
      <c r="Q113" s="79"/>
      <c r="R113" s="79"/>
      <c r="S113" s="79"/>
      <c r="T113" s="124"/>
    </row>
    <row r="114" ht="30" customHeight="1" spans="1:20">
      <c r="A114" s="164"/>
      <c r="B114" s="164"/>
      <c r="C114" s="3" t="s">
        <v>201</v>
      </c>
      <c r="D114" s="3">
        <v>16</v>
      </c>
      <c r="E114" s="3" t="s">
        <v>173</v>
      </c>
      <c r="F114" s="3">
        <v>40</v>
      </c>
      <c r="G114" s="3" t="s">
        <v>103</v>
      </c>
      <c r="H114" s="3">
        <v>16</v>
      </c>
      <c r="I114" s="165">
        <v>1</v>
      </c>
      <c r="J114" s="165">
        <v>1</v>
      </c>
      <c r="K114" s="139">
        <f t="shared" si="8"/>
        <v>16</v>
      </c>
      <c r="L114" s="79"/>
      <c r="M114" s="79"/>
      <c r="N114" s="79"/>
      <c r="O114" s="79"/>
      <c r="P114" s="79"/>
      <c r="Q114" s="79"/>
      <c r="R114" s="79"/>
      <c r="S114" s="79"/>
      <c r="T114" s="124"/>
    </row>
    <row r="115" ht="30" customHeight="1" spans="1:20">
      <c r="A115" s="164"/>
      <c r="B115" s="164"/>
      <c r="C115" s="3" t="s">
        <v>201</v>
      </c>
      <c r="D115" s="3">
        <v>16</v>
      </c>
      <c r="E115" s="3" t="s">
        <v>174</v>
      </c>
      <c r="F115" s="3">
        <v>43</v>
      </c>
      <c r="G115" s="3" t="s">
        <v>103</v>
      </c>
      <c r="H115" s="3">
        <v>16</v>
      </c>
      <c r="I115" s="165">
        <v>1</v>
      </c>
      <c r="J115" s="165">
        <v>1</v>
      </c>
      <c r="K115" s="139">
        <f t="shared" si="8"/>
        <v>16</v>
      </c>
      <c r="L115" s="79"/>
      <c r="M115" s="79"/>
      <c r="N115" s="79"/>
      <c r="O115" s="79"/>
      <c r="P115" s="79"/>
      <c r="Q115" s="79"/>
      <c r="R115" s="79"/>
      <c r="S115" s="79"/>
      <c r="T115" s="124"/>
    </row>
    <row r="116" ht="30" customHeight="1" spans="1:20">
      <c r="A116" s="164"/>
      <c r="B116" s="164"/>
      <c r="C116" s="3" t="s">
        <v>201</v>
      </c>
      <c r="D116" s="3">
        <v>16</v>
      </c>
      <c r="E116" s="3" t="s">
        <v>175</v>
      </c>
      <c r="F116" s="3">
        <v>41</v>
      </c>
      <c r="G116" s="3" t="s">
        <v>103</v>
      </c>
      <c r="H116" s="3">
        <v>16</v>
      </c>
      <c r="I116" s="165">
        <v>1</v>
      </c>
      <c r="J116" s="165">
        <v>1</v>
      </c>
      <c r="K116" s="139">
        <f t="shared" si="8"/>
        <v>16</v>
      </c>
      <c r="L116" s="79"/>
      <c r="M116" s="79"/>
      <c r="N116" s="79"/>
      <c r="O116" s="79"/>
      <c r="P116" s="79"/>
      <c r="Q116" s="79"/>
      <c r="R116" s="79"/>
      <c r="S116" s="79"/>
      <c r="T116" s="124"/>
    </row>
    <row r="117" ht="30" customHeight="1" spans="1:20">
      <c r="A117" s="164"/>
      <c r="B117" s="164"/>
      <c r="C117" s="3" t="s">
        <v>201</v>
      </c>
      <c r="D117" s="3">
        <v>16</v>
      </c>
      <c r="E117" s="3" t="s">
        <v>176</v>
      </c>
      <c r="F117" s="3">
        <v>42</v>
      </c>
      <c r="G117" s="3" t="s">
        <v>103</v>
      </c>
      <c r="H117" s="3">
        <v>16</v>
      </c>
      <c r="I117" s="165">
        <v>1</v>
      </c>
      <c r="J117" s="165">
        <v>1</v>
      </c>
      <c r="K117" s="139">
        <f t="shared" si="8"/>
        <v>16</v>
      </c>
      <c r="L117" s="79"/>
      <c r="M117" s="79"/>
      <c r="N117" s="79"/>
      <c r="O117" s="79"/>
      <c r="P117" s="79"/>
      <c r="Q117" s="79"/>
      <c r="R117" s="79"/>
      <c r="S117" s="79"/>
      <c r="T117" s="124"/>
    </row>
    <row r="118" ht="30" customHeight="1" spans="1:20">
      <c r="A118" s="164"/>
      <c r="B118" s="164"/>
      <c r="C118" s="3" t="s">
        <v>201</v>
      </c>
      <c r="D118" s="3">
        <v>16</v>
      </c>
      <c r="E118" s="3" t="s">
        <v>177</v>
      </c>
      <c r="F118" s="3">
        <v>54</v>
      </c>
      <c r="G118" s="3" t="s">
        <v>103</v>
      </c>
      <c r="H118" s="3">
        <v>16</v>
      </c>
      <c r="I118" s="165">
        <v>1.1</v>
      </c>
      <c r="J118" s="165">
        <v>1</v>
      </c>
      <c r="K118" s="139">
        <f t="shared" si="8"/>
        <v>17.6</v>
      </c>
      <c r="L118" s="79"/>
      <c r="M118" s="79"/>
      <c r="N118" s="79"/>
      <c r="O118" s="79"/>
      <c r="P118" s="79"/>
      <c r="Q118" s="79"/>
      <c r="R118" s="79"/>
      <c r="S118" s="79"/>
      <c r="T118" s="124"/>
    </row>
    <row r="119" ht="30" customHeight="1" spans="1:20">
      <c r="A119" s="164"/>
      <c r="B119" s="164"/>
      <c r="C119" s="3" t="s">
        <v>178</v>
      </c>
      <c r="D119" s="3">
        <v>16</v>
      </c>
      <c r="E119" s="3" t="s">
        <v>202</v>
      </c>
      <c r="F119" s="3">
        <v>170</v>
      </c>
      <c r="G119" s="3" t="s">
        <v>103</v>
      </c>
      <c r="H119" s="3">
        <v>16</v>
      </c>
      <c r="I119" s="165">
        <v>1.86</v>
      </c>
      <c r="J119" s="165">
        <v>1</v>
      </c>
      <c r="K119" s="139">
        <f t="shared" si="8"/>
        <v>29.76</v>
      </c>
      <c r="L119" s="79"/>
      <c r="M119" s="79"/>
      <c r="N119" s="79"/>
      <c r="O119" s="79"/>
      <c r="P119" s="79"/>
      <c r="Q119" s="79"/>
      <c r="R119" s="79"/>
      <c r="S119" s="79"/>
      <c r="T119" s="124"/>
    </row>
    <row r="120" ht="30" customHeight="1" spans="1:20">
      <c r="A120" s="163">
        <v>2022200669</v>
      </c>
      <c r="B120" s="163" t="s">
        <v>55</v>
      </c>
      <c r="C120" s="3" t="s">
        <v>203</v>
      </c>
      <c r="D120" s="3">
        <v>64</v>
      </c>
      <c r="E120" s="3" t="s">
        <v>136</v>
      </c>
      <c r="F120" s="3">
        <v>32</v>
      </c>
      <c r="G120" s="3" t="s">
        <v>109</v>
      </c>
      <c r="H120" s="3">
        <v>64</v>
      </c>
      <c r="I120" s="165">
        <v>1</v>
      </c>
      <c r="J120" s="165">
        <v>1</v>
      </c>
      <c r="K120" s="139">
        <f t="shared" si="8"/>
        <v>64</v>
      </c>
      <c r="L120" s="3" t="s">
        <v>204</v>
      </c>
      <c r="M120" s="79">
        <v>1</v>
      </c>
      <c r="N120" s="3" t="s">
        <v>115</v>
      </c>
      <c r="O120" s="3" t="s">
        <v>136</v>
      </c>
      <c r="P120" s="3">
        <v>32</v>
      </c>
      <c r="Q120" s="3">
        <v>1</v>
      </c>
      <c r="R120" s="161">
        <v>24</v>
      </c>
      <c r="S120" s="155">
        <f>R120*Q120</f>
        <v>24</v>
      </c>
      <c r="T120" s="169">
        <f>S121+S120+K120+K121+K122</f>
        <v>208</v>
      </c>
    </row>
    <row r="121" ht="30" customHeight="1" spans="1:20">
      <c r="A121" s="164"/>
      <c r="B121" s="164"/>
      <c r="C121" s="3" t="s">
        <v>203</v>
      </c>
      <c r="D121" s="3">
        <v>64</v>
      </c>
      <c r="E121" s="3" t="s">
        <v>137</v>
      </c>
      <c r="F121" s="3">
        <v>35</v>
      </c>
      <c r="G121" s="3" t="s">
        <v>109</v>
      </c>
      <c r="H121" s="3">
        <v>64</v>
      </c>
      <c r="I121" s="165">
        <v>1</v>
      </c>
      <c r="J121" s="165">
        <v>1</v>
      </c>
      <c r="K121" s="139">
        <f t="shared" si="8"/>
        <v>64</v>
      </c>
      <c r="L121" s="3" t="s">
        <v>204</v>
      </c>
      <c r="M121" s="79">
        <v>1</v>
      </c>
      <c r="N121" s="3" t="s">
        <v>115</v>
      </c>
      <c r="O121" s="3" t="s">
        <v>137</v>
      </c>
      <c r="P121" s="3">
        <v>35</v>
      </c>
      <c r="Q121" s="3">
        <v>1</v>
      </c>
      <c r="R121" s="161">
        <v>24</v>
      </c>
      <c r="S121" s="155">
        <f>R121*Q121</f>
        <v>24</v>
      </c>
      <c r="T121" s="170"/>
    </row>
    <row r="122" ht="30" customHeight="1" spans="1:20">
      <c r="A122" s="164"/>
      <c r="B122" s="164"/>
      <c r="C122" s="3" t="s">
        <v>205</v>
      </c>
      <c r="D122" s="3">
        <v>32</v>
      </c>
      <c r="E122" s="3" t="s">
        <v>123</v>
      </c>
      <c r="F122" s="3">
        <v>28</v>
      </c>
      <c r="G122" s="3" t="s">
        <v>106</v>
      </c>
      <c r="H122" s="3">
        <v>32</v>
      </c>
      <c r="I122" s="165">
        <v>1</v>
      </c>
      <c r="J122" s="165">
        <v>1</v>
      </c>
      <c r="K122" s="139">
        <f t="shared" ref="K122:K132" si="9">J122*I122*H122</f>
        <v>32</v>
      </c>
      <c r="L122" s="79"/>
      <c r="M122" s="79"/>
      <c r="N122" s="79"/>
      <c r="O122" s="79"/>
      <c r="P122" s="79"/>
      <c r="Q122" s="79"/>
      <c r="R122" s="79"/>
      <c r="S122" s="79"/>
      <c r="T122" s="170"/>
    </row>
    <row r="123" ht="30" customHeight="1" spans="1:20">
      <c r="A123" s="163">
        <v>2022200651</v>
      </c>
      <c r="B123" s="163" t="s">
        <v>56</v>
      </c>
      <c r="C123" s="3" t="s">
        <v>206</v>
      </c>
      <c r="D123" s="3">
        <v>32</v>
      </c>
      <c r="E123" s="3" t="s">
        <v>188</v>
      </c>
      <c r="F123" s="3">
        <v>82</v>
      </c>
      <c r="G123" s="3" t="s">
        <v>106</v>
      </c>
      <c r="H123" s="3">
        <v>32</v>
      </c>
      <c r="I123" s="165">
        <v>1.41</v>
      </c>
      <c r="J123" s="165">
        <v>1</v>
      </c>
      <c r="K123" s="139">
        <f t="shared" si="9"/>
        <v>45.12</v>
      </c>
      <c r="L123" s="79"/>
      <c r="M123" s="79"/>
      <c r="N123" s="79"/>
      <c r="O123" s="79"/>
      <c r="P123" s="79"/>
      <c r="Q123" s="79"/>
      <c r="R123" s="79"/>
      <c r="S123" s="79"/>
      <c r="T123" s="169">
        <f>K123+K124+K125+K126+K127+K128+K129+K130</f>
        <v>213.74</v>
      </c>
    </row>
    <row r="124" s="32" customFormat="1" ht="30" customHeight="1" spans="1:20">
      <c r="A124" s="164"/>
      <c r="B124" s="164"/>
      <c r="C124" s="3" t="s">
        <v>206</v>
      </c>
      <c r="D124" s="3">
        <v>32</v>
      </c>
      <c r="E124" s="3" t="s">
        <v>189</v>
      </c>
      <c r="F124" s="3">
        <v>64</v>
      </c>
      <c r="G124" s="3" t="s">
        <v>106</v>
      </c>
      <c r="H124" s="3">
        <v>32</v>
      </c>
      <c r="I124" s="165">
        <v>1.21</v>
      </c>
      <c r="J124" s="165">
        <v>1</v>
      </c>
      <c r="K124" s="139">
        <f t="shared" si="9"/>
        <v>38.72</v>
      </c>
      <c r="L124" s="79"/>
      <c r="M124" s="79"/>
      <c r="N124" s="79"/>
      <c r="O124" s="79"/>
      <c r="P124" s="79"/>
      <c r="Q124" s="79"/>
      <c r="R124" s="79"/>
      <c r="S124" s="79"/>
      <c r="T124" s="170"/>
    </row>
    <row r="125" s="32" customFormat="1" ht="30" customHeight="1" spans="1:20">
      <c r="A125" s="164"/>
      <c r="B125" s="164"/>
      <c r="C125" s="3" t="s">
        <v>165</v>
      </c>
      <c r="D125" s="3">
        <v>48</v>
      </c>
      <c r="E125" s="3" t="s">
        <v>174</v>
      </c>
      <c r="F125" s="3">
        <v>43</v>
      </c>
      <c r="G125" s="3" t="s">
        <v>119</v>
      </c>
      <c r="H125" s="3">
        <v>48</v>
      </c>
      <c r="I125" s="165">
        <v>1</v>
      </c>
      <c r="J125" s="165">
        <v>1</v>
      </c>
      <c r="K125" s="139">
        <f t="shared" si="9"/>
        <v>48</v>
      </c>
      <c r="L125" s="3"/>
      <c r="M125" s="3"/>
      <c r="N125" s="3"/>
      <c r="O125" s="3"/>
      <c r="P125" s="3"/>
      <c r="Q125" s="3"/>
      <c r="R125" s="3"/>
      <c r="S125" s="3"/>
      <c r="T125" s="170"/>
    </row>
    <row r="126" s="32" customFormat="1" ht="30" customHeight="1" spans="1:20">
      <c r="A126" s="164"/>
      <c r="B126" s="164"/>
      <c r="C126" s="3" t="s">
        <v>165</v>
      </c>
      <c r="D126" s="3">
        <v>48</v>
      </c>
      <c r="E126" s="3" t="s">
        <v>175</v>
      </c>
      <c r="F126" s="3">
        <v>41</v>
      </c>
      <c r="G126" s="3" t="s">
        <v>119</v>
      </c>
      <c r="H126" s="3">
        <v>48</v>
      </c>
      <c r="I126" s="165">
        <v>1</v>
      </c>
      <c r="J126" s="165">
        <v>1</v>
      </c>
      <c r="K126" s="139">
        <f t="shared" si="9"/>
        <v>48</v>
      </c>
      <c r="L126" s="3"/>
      <c r="M126" s="3"/>
      <c r="N126" s="3"/>
      <c r="O126" s="3"/>
      <c r="P126" s="3"/>
      <c r="Q126" s="3"/>
      <c r="R126" s="3"/>
      <c r="S126" s="3"/>
      <c r="T126" s="170"/>
    </row>
    <row r="127" s="32" customFormat="1" ht="30" customHeight="1" spans="1:20">
      <c r="A127" s="164"/>
      <c r="B127" s="164"/>
      <c r="C127" s="3" t="s">
        <v>165</v>
      </c>
      <c r="D127" s="3">
        <v>6</v>
      </c>
      <c r="E127" s="3" t="s">
        <v>164</v>
      </c>
      <c r="F127" s="3">
        <v>81</v>
      </c>
      <c r="G127" s="3" t="s">
        <v>119</v>
      </c>
      <c r="H127" s="3">
        <v>6</v>
      </c>
      <c r="I127" s="138">
        <v>1.4</v>
      </c>
      <c r="J127" s="138">
        <v>1</v>
      </c>
      <c r="K127" s="139">
        <f t="shared" si="9"/>
        <v>8.4</v>
      </c>
      <c r="L127" s="3"/>
      <c r="M127" s="3"/>
      <c r="N127" s="3"/>
      <c r="O127" s="3"/>
      <c r="P127" s="3"/>
      <c r="Q127" s="3"/>
      <c r="R127" s="3"/>
      <c r="S127" s="3"/>
      <c r="T127" s="170"/>
    </row>
    <row r="128" s="32" customFormat="1" ht="30" customHeight="1" spans="1:20">
      <c r="A128" s="164"/>
      <c r="B128" s="164"/>
      <c r="C128" s="3" t="s">
        <v>165</v>
      </c>
      <c r="D128" s="3">
        <v>6</v>
      </c>
      <c r="E128" s="3" t="s">
        <v>163</v>
      </c>
      <c r="F128" s="3">
        <v>85</v>
      </c>
      <c r="G128" s="3" t="s">
        <v>119</v>
      </c>
      <c r="H128" s="3">
        <v>6</v>
      </c>
      <c r="I128" s="138">
        <v>1.44</v>
      </c>
      <c r="J128" s="138">
        <v>1</v>
      </c>
      <c r="K128" s="139">
        <f t="shared" si="9"/>
        <v>8.64</v>
      </c>
      <c r="L128" s="3"/>
      <c r="M128" s="3"/>
      <c r="N128" s="3"/>
      <c r="O128" s="3"/>
      <c r="P128" s="3"/>
      <c r="Q128" s="3"/>
      <c r="R128" s="3"/>
      <c r="S128" s="3"/>
      <c r="T128" s="170"/>
    </row>
    <row r="129" s="32" customFormat="1" ht="30" customHeight="1" spans="1:20">
      <c r="A129" s="164"/>
      <c r="B129" s="164"/>
      <c r="C129" s="3" t="s">
        <v>165</v>
      </c>
      <c r="D129" s="3">
        <v>6</v>
      </c>
      <c r="E129" s="3" t="s">
        <v>166</v>
      </c>
      <c r="F129" s="3">
        <v>96</v>
      </c>
      <c r="G129" s="3" t="s">
        <v>119</v>
      </c>
      <c r="H129" s="3">
        <v>6</v>
      </c>
      <c r="I129" s="138">
        <v>1.53</v>
      </c>
      <c r="J129" s="138">
        <v>1</v>
      </c>
      <c r="K129" s="139">
        <f t="shared" si="9"/>
        <v>9.18</v>
      </c>
      <c r="L129" s="3"/>
      <c r="M129" s="3"/>
      <c r="N129" s="3"/>
      <c r="O129" s="3"/>
      <c r="P129" s="3"/>
      <c r="Q129" s="3"/>
      <c r="R129" s="3"/>
      <c r="S129" s="3"/>
      <c r="T129" s="170"/>
    </row>
    <row r="130" s="32" customFormat="1" ht="30" customHeight="1" spans="1:20">
      <c r="A130" s="164"/>
      <c r="B130" s="164"/>
      <c r="C130" s="3" t="s">
        <v>165</v>
      </c>
      <c r="D130" s="3">
        <v>6</v>
      </c>
      <c r="E130" s="3" t="s">
        <v>181</v>
      </c>
      <c r="F130" s="3">
        <v>70</v>
      </c>
      <c r="G130" s="3" t="s">
        <v>119</v>
      </c>
      <c r="H130" s="3">
        <v>6</v>
      </c>
      <c r="I130" s="138">
        <v>1.28</v>
      </c>
      <c r="J130" s="138">
        <v>1</v>
      </c>
      <c r="K130" s="139">
        <f t="shared" si="9"/>
        <v>7.68</v>
      </c>
      <c r="L130" s="3"/>
      <c r="M130" s="3"/>
      <c r="N130" s="3"/>
      <c r="O130" s="3"/>
      <c r="P130" s="3"/>
      <c r="Q130" s="3"/>
      <c r="R130" s="3"/>
      <c r="S130" s="3"/>
      <c r="T130" s="170"/>
    </row>
    <row r="131" s="32" customFormat="1" ht="30" customHeight="1" spans="1:20">
      <c r="A131" s="163">
        <v>2022200652</v>
      </c>
      <c r="B131" s="163" t="s">
        <v>57</v>
      </c>
      <c r="C131" s="3" t="s">
        <v>183</v>
      </c>
      <c r="D131" s="3">
        <v>32</v>
      </c>
      <c r="E131" s="3" t="s">
        <v>174</v>
      </c>
      <c r="F131" s="3">
        <v>43</v>
      </c>
      <c r="G131" s="3" t="s">
        <v>106</v>
      </c>
      <c r="H131" s="3">
        <v>32</v>
      </c>
      <c r="I131" s="138">
        <v>1</v>
      </c>
      <c r="J131" s="165">
        <v>1</v>
      </c>
      <c r="K131" s="139">
        <f t="shared" si="9"/>
        <v>32</v>
      </c>
      <c r="L131" s="3"/>
      <c r="M131" s="3"/>
      <c r="N131" s="3"/>
      <c r="O131" s="3"/>
      <c r="P131" s="3"/>
      <c r="Q131" s="3"/>
      <c r="R131" s="3"/>
      <c r="S131" s="3"/>
      <c r="T131" s="179">
        <f>K131+K132+K133+K134+K135+K136+K137+K138+K139+K140+K141+K142</f>
        <v>313.98</v>
      </c>
    </row>
    <row r="132" ht="30" customHeight="1" spans="1:20">
      <c r="A132" s="164"/>
      <c r="B132" s="164"/>
      <c r="C132" s="3" t="s">
        <v>183</v>
      </c>
      <c r="D132" s="3">
        <v>32</v>
      </c>
      <c r="E132" s="3" t="s">
        <v>175</v>
      </c>
      <c r="F132" s="3">
        <v>41</v>
      </c>
      <c r="G132" s="3" t="s">
        <v>106</v>
      </c>
      <c r="H132" s="3">
        <v>32</v>
      </c>
      <c r="I132" s="165">
        <v>1</v>
      </c>
      <c r="J132" s="165">
        <v>1</v>
      </c>
      <c r="K132" s="139">
        <f t="shared" si="9"/>
        <v>32</v>
      </c>
      <c r="L132" s="3"/>
      <c r="M132" s="3"/>
      <c r="N132" s="3"/>
      <c r="O132" s="3"/>
      <c r="P132" s="3"/>
      <c r="Q132" s="3"/>
      <c r="R132" s="3"/>
      <c r="S132" s="3"/>
      <c r="T132" s="180"/>
    </row>
    <row r="133" ht="30" customHeight="1" spans="1:20">
      <c r="A133" s="164"/>
      <c r="B133" s="164"/>
      <c r="C133" s="3" t="s">
        <v>207</v>
      </c>
      <c r="D133" s="3">
        <v>32</v>
      </c>
      <c r="E133" s="3" t="s">
        <v>181</v>
      </c>
      <c r="F133" s="3">
        <v>70</v>
      </c>
      <c r="G133" s="3" t="s">
        <v>106</v>
      </c>
      <c r="H133" s="3">
        <v>32</v>
      </c>
      <c r="I133" s="165">
        <v>1.28</v>
      </c>
      <c r="J133" s="165">
        <v>1</v>
      </c>
      <c r="K133" s="139">
        <f t="shared" ref="K133:K142" si="10">J133*I133*H133</f>
        <v>40.96</v>
      </c>
      <c r="L133" s="3"/>
      <c r="M133" s="3"/>
      <c r="N133" s="3"/>
      <c r="O133" s="3"/>
      <c r="P133" s="3"/>
      <c r="Q133" s="3"/>
      <c r="R133" s="3"/>
      <c r="S133" s="3"/>
      <c r="T133" s="180"/>
    </row>
    <row r="134" ht="30" customHeight="1" spans="1:20">
      <c r="A134" s="164"/>
      <c r="B134" s="164"/>
      <c r="C134" s="3" t="s">
        <v>207</v>
      </c>
      <c r="D134" s="3">
        <v>32</v>
      </c>
      <c r="E134" s="3" t="s">
        <v>163</v>
      </c>
      <c r="F134" s="3">
        <v>85</v>
      </c>
      <c r="G134" s="3" t="s">
        <v>106</v>
      </c>
      <c r="H134" s="3">
        <v>32</v>
      </c>
      <c r="I134" s="165">
        <v>1.44</v>
      </c>
      <c r="J134" s="165">
        <v>1</v>
      </c>
      <c r="K134" s="139">
        <f t="shared" si="10"/>
        <v>46.08</v>
      </c>
      <c r="L134" s="3"/>
      <c r="M134" s="3"/>
      <c r="N134" s="3"/>
      <c r="O134" s="3"/>
      <c r="P134" s="3"/>
      <c r="Q134" s="3"/>
      <c r="R134" s="3"/>
      <c r="S134" s="3"/>
      <c r="T134" s="180"/>
    </row>
    <row r="135" ht="30" customHeight="1" spans="1:20">
      <c r="A135" s="164"/>
      <c r="B135" s="164"/>
      <c r="C135" s="3" t="s">
        <v>207</v>
      </c>
      <c r="D135" s="3">
        <v>32</v>
      </c>
      <c r="E135" s="3" t="s">
        <v>164</v>
      </c>
      <c r="F135" s="3">
        <v>81</v>
      </c>
      <c r="G135" s="3" t="s">
        <v>106</v>
      </c>
      <c r="H135" s="3">
        <v>32</v>
      </c>
      <c r="I135" s="165">
        <v>1.4</v>
      </c>
      <c r="J135" s="165">
        <v>1</v>
      </c>
      <c r="K135" s="139">
        <f t="shared" si="10"/>
        <v>44.8</v>
      </c>
      <c r="L135" s="3"/>
      <c r="M135" s="3"/>
      <c r="N135" s="3"/>
      <c r="O135" s="3"/>
      <c r="P135" s="3"/>
      <c r="Q135" s="3"/>
      <c r="R135" s="3"/>
      <c r="S135" s="3"/>
      <c r="T135" s="180"/>
    </row>
    <row r="136" ht="30" customHeight="1" spans="1:20">
      <c r="A136" s="164"/>
      <c r="B136" s="164"/>
      <c r="C136" s="3" t="s">
        <v>207</v>
      </c>
      <c r="D136" s="3">
        <v>32</v>
      </c>
      <c r="E136" s="3" t="s">
        <v>182</v>
      </c>
      <c r="F136" s="3">
        <v>84</v>
      </c>
      <c r="G136" s="3" t="s">
        <v>106</v>
      </c>
      <c r="H136" s="3">
        <v>32</v>
      </c>
      <c r="I136" s="165">
        <v>1.43</v>
      </c>
      <c r="J136" s="165">
        <v>1</v>
      </c>
      <c r="K136" s="139">
        <f t="shared" si="10"/>
        <v>45.76</v>
      </c>
      <c r="L136" s="3"/>
      <c r="M136" s="3"/>
      <c r="N136" s="3"/>
      <c r="O136" s="3"/>
      <c r="P136" s="3"/>
      <c r="Q136" s="3"/>
      <c r="R136" s="3"/>
      <c r="S136" s="3"/>
      <c r="T136" s="180"/>
    </row>
    <row r="137" ht="30" customHeight="1" spans="1:20">
      <c r="A137" s="164"/>
      <c r="B137" s="164"/>
      <c r="C137" s="3" t="s">
        <v>207</v>
      </c>
      <c r="D137" s="3">
        <v>32</v>
      </c>
      <c r="E137" s="3" t="s">
        <v>166</v>
      </c>
      <c r="F137" s="3">
        <v>96</v>
      </c>
      <c r="G137" s="3" t="s">
        <v>106</v>
      </c>
      <c r="H137" s="3">
        <v>32</v>
      </c>
      <c r="I137" s="165">
        <v>1.53</v>
      </c>
      <c r="J137" s="165">
        <v>1</v>
      </c>
      <c r="K137" s="139">
        <f t="shared" si="10"/>
        <v>48.96</v>
      </c>
      <c r="L137" s="3"/>
      <c r="M137" s="3"/>
      <c r="N137" s="3"/>
      <c r="O137" s="3"/>
      <c r="P137" s="3"/>
      <c r="Q137" s="3"/>
      <c r="R137" s="3"/>
      <c r="S137" s="3"/>
      <c r="T137" s="180"/>
    </row>
    <row r="138" ht="30" customHeight="1" spans="1:20">
      <c r="A138" s="164"/>
      <c r="B138" s="164"/>
      <c r="C138" s="162" t="s">
        <v>162</v>
      </c>
      <c r="D138" s="3">
        <v>4</v>
      </c>
      <c r="E138" s="3" t="s">
        <v>181</v>
      </c>
      <c r="F138" s="3">
        <v>70</v>
      </c>
      <c r="G138" s="3" t="s">
        <v>106</v>
      </c>
      <c r="H138" s="3">
        <v>4</v>
      </c>
      <c r="I138" s="165">
        <v>1.28</v>
      </c>
      <c r="J138" s="138">
        <v>1</v>
      </c>
      <c r="K138" s="139">
        <f t="shared" si="10"/>
        <v>5.12</v>
      </c>
      <c r="L138" s="3"/>
      <c r="M138" s="79"/>
      <c r="N138" s="3"/>
      <c r="O138" s="3"/>
      <c r="P138" s="3"/>
      <c r="Q138" s="3"/>
      <c r="R138" s="161"/>
      <c r="S138" s="161"/>
      <c r="T138" s="180"/>
    </row>
    <row r="139" ht="30" customHeight="1" spans="1:20">
      <c r="A139" s="164"/>
      <c r="B139" s="164"/>
      <c r="C139" s="162" t="s">
        <v>162</v>
      </c>
      <c r="D139" s="3">
        <v>2</v>
      </c>
      <c r="E139" s="3" t="s">
        <v>208</v>
      </c>
      <c r="F139" s="87">
        <v>169</v>
      </c>
      <c r="G139" s="3" t="s">
        <v>106</v>
      </c>
      <c r="H139" s="87">
        <v>2</v>
      </c>
      <c r="I139" s="87">
        <v>1.85</v>
      </c>
      <c r="J139" s="138">
        <v>1</v>
      </c>
      <c r="K139" s="139">
        <f t="shared" si="10"/>
        <v>3.7</v>
      </c>
      <c r="L139" s="3"/>
      <c r="M139" s="79"/>
      <c r="N139" s="3"/>
      <c r="O139" s="3"/>
      <c r="P139" s="3"/>
      <c r="Q139" s="3"/>
      <c r="R139" s="161"/>
      <c r="S139" s="161"/>
      <c r="T139" s="180"/>
    </row>
    <row r="140" ht="30" customHeight="1" spans="1:20">
      <c r="A140" s="164"/>
      <c r="B140" s="164"/>
      <c r="C140" s="162" t="s">
        <v>162</v>
      </c>
      <c r="D140" s="3">
        <v>4</v>
      </c>
      <c r="E140" s="3" t="s">
        <v>164</v>
      </c>
      <c r="F140" s="3">
        <v>81</v>
      </c>
      <c r="G140" s="3" t="s">
        <v>106</v>
      </c>
      <c r="H140" s="3">
        <v>4</v>
      </c>
      <c r="I140" s="138">
        <v>1.4</v>
      </c>
      <c r="J140" s="138">
        <v>1</v>
      </c>
      <c r="K140" s="139">
        <f t="shared" si="10"/>
        <v>5.6</v>
      </c>
      <c r="L140" s="3"/>
      <c r="M140" s="79"/>
      <c r="N140" s="3"/>
      <c r="O140" s="3"/>
      <c r="P140" s="3"/>
      <c r="Q140" s="3"/>
      <c r="R140" s="161"/>
      <c r="S140" s="161"/>
      <c r="T140" s="180"/>
    </row>
    <row r="141" ht="30" customHeight="1" spans="1:20">
      <c r="A141" s="164"/>
      <c r="B141" s="164"/>
      <c r="C141" s="162" t="s">
        <v>162</v>
      </c>
      <c r="D141" s="3">
        <v>4</v>
      </c>
      <c r="E141" s="3" t="s">
        <v>166</v>
      </c>
      <c r="F141" s="3">
        <v>96</v>
      </c>
      <c r="G141" s="3" t="s">
        <v>106</v>
      </c>
      <c r="H141" s="3">
        <v>4</v>
      </c>
      <c r="I141" s="138">
        <v>1.53</v>
      </c>
      <c r="J141" s="138">
        <v>1</v>
      </c>
      <c r="K141" s="139">
        <f t="shared" si="10"/>
        <v>6.12</v>
      </c>
      <c r="L141" s="3"/>
      <c r="M141" s="79"/>
      <c r="N141" s="3"/>
      <c r="O141" s="3"/>
      <c r="P141" s="3"/>
      <c r="Q141" s="3"/>
      <c r="R141" s="161"/>
      <c r="S141" s="161"/>
      <c r="T141" s="180"/>
    </row>
    <row r="142" ht="30" customHeight="1" spans="1:20">
      <c r="A142" s="164"/>
      <c r="B142" s="164"/>
      <c r="C142" s="162" t="s">
        <v>186</v>
      </c>
      <c r="D142" s="3">
        <v>2</v>
      </c>
      <c r="E142" s="3" t="s">
        <v>163</v>
      </c>
      <c r="F142" s="3">
        <v>85</v>
      </c>
      <c r="G142" s="3" t="s">
        <v>119</v>
      </c>
      <c r="H142" s="3">
        <v>2</v>
      </c>
      <c r="I142" s="138">
        <v>1.44</v>
      </c>
      <c r="J142" s="138">
        <v>1</v>
      </c>
      <c r="K142" s="139">
        <f t="shared" si="10"/>
        <v>2.88</v>
      </c>
      <c r="L142" s="3"/>
      <c r="M142" s="79"/>
      <c r="N142" s="3"/>
      <c r="O142" s="3"/>
      <c r="P142" s="3"/>
      <c r="Q142" s="3"/>
      <c r="R142" s="161"/>
      <c r="S142" s="161"/>
      <c r="T142" s="180"/>
    </row>
    <row r="143" ht="30" customHeight="1" spans="1:20">
      <c r="A143" s="171">
        <v>2022200650</v>
      </c>
      <c r="B143" s="163" t="s">
        <v>58</v>
      </c>
      <c r="C143" s="3" t="s">
        <v>112</v>
      </c>
      <c r="D143" s="3">
        <v>64</v>
      </c>
      <c r="E143" s="3" t="s">
        <v>155</v>
      </c>
      <c r="F143" s="3">
        <v>36</v>
      </c>
      <c r="G143" s="3" t="s">
        <v>109</v>
      </c>
      <c r="H143" s="3">
        <v>64</v>
      </c>
      <c r="I143" s="165">
        <v>1</v>
      </c>
      <c r="J143" s="165">
        <v>1</v>
      </c>
      <c r="K143" s="139">
        <f t="shared" ref="K143:K151" si="11">J143*I143*H143</f>
        <v>64</v>
      </c>
      <c r="L143" s="3" t="s">
        <v>209</v>
      </c>
      <c r="M143" s="79">
        <v>1</v>
      </c>
      <c r="N143" s="3" t="s">
        <v>115</v>
      </c>
      <c r="O143" s="3" t="s">
        <v>116</v>
      </c>
      <c r="P143" s="3">
        <v>39</v>
      </c>
      <c r="Q143" s="3">
        <v>1</v>
      </c>
      <c r="R143" s="161">
        <v>24</v>
      </c>
      <c r="S143" s="161">
        <v>24</v>
      </c>
      <c r="T143" s="179">
        <f>S143*5+K143</f>
        <v>184</v>
      </c>
    </row>
    <row r="144" ht="34" customHeight="1" spans="1:20">
      <c r="A144" s="172"/>
      <c r="B144" s="164"/>
      <c r="C144" s="3"/>
      <c r="D144" s="3"/>
      <c r="E144" s="3"/>
      <c r="F144" s="3"/>
      <c r="G144" s="3"/>
      <c r="H144" s="3"/>
      <c r="I144" s="165"/>
      <c r="J144" s="165"/>
      <c r="K144" s="139"/>
      <c r="L144" s="3" t="s">
        <v>209</v>
      </c>
      <c r="M144" s="79">
        <v>1</v>
      </c>
      <c r="N144" s="3" t="s">
        <v>115</v>
      </c>
      <c r="O144" s="3" t="s">
        <v>117</v>
      </c>
      <c r="P144" s="3">
        <v>41</v>
      </c>
      <c r="Q144" s="79">
        <v>1</v>
      </c>
      <c r="R144" s="161">
        <v>24</v>
      </c>
      <c r="S144" s="161">
        <v>24</v>
      </c>
      <c r="T144" s="180"/>
    </row>
    <row r="145" ht="34" customHeight="1" spans="1:20">
      <c r="A145" s="172"/>
      <c r="B145" s="164"/>
      <c r="C145" s="3"/>
      <c r="D145" s="3"/>
      <c r="E145" s="3"/>
      <c r="F145" s="3"/>
      <c r="G145" s="3"/>
      <c r="H145" s="3"/>
      <c r="I145" s="165"/>
      <c r="J145" s="165"/>
      <c r="K145" s="139"/>
      <c r="L145" s="3" t="s">
        <v>209</v>
      </c>
      <c r="M145" s="79">
        <v>1</v>
      </c>
      <c r="N145" s="3" t="s">
        <v>115</v>
      </c>
      <c r="O145" s="3" t="s">
        <v>111</v>
      </c>
      <c r="P145" s="3">
        <v>40</v>
      </c>
      <c r="Q145" s="3">
        <v>1</v>
      </c>
      <c r="R145" s="161">
        <v>24</v>
      </c>
      <c r="S145" s="161">
        <v>24</v>
      </c>
      <c r="T145" s="180"/>
    </row>
    <row r="146" ht="34" customHeight="1" spans="1:20">
      <c r="A146" s="172"/>
      <c r="B146" s="164"/>
      <c r="C146" s="3"/>
      <c r="D146" s="3"/>
      <c r="E146" s="3"/>
      <c r="F146" s="3"/>
      <c r="G146" s="3"/>
      <c r="H146" s="3"/>
      <c r="I146" s="165"/>
      <c r="J146" s="165"/>
      <c r="K146" s="139"/>
      <c r="L146" s="3" t="s">
        <v>209</v>
      </c>
      <c r="M146" s="79">
        <v>1</v>
      </c>
      <c r="N146" s="3" t="s">
        <v>115</v>
      </c>
      <c r="O146" s="3" t="s">
        <v>125</v>
      </c>
      <c r="P146" s="3">
        <v>44</v>
      </c>
      <c r="Q146" s="3">
        <v>1</v>
      </c>
      <c r="R146" s="161">
        <v>24</v>
      </c>
      <c r="S146" s="161">
        <v>24</v>
      </c>
      <c r="T146" s="180"/>
    </row>
    <row r="147" ht="34" customHeight="1" spans="1:20">
      <c r="A147" s="172"/>
      <c r="B147" s="164"/>
      <c r="C147" s="3"/>
      <c r="D147" s="3"/>
      <c r="E147" s="3"/>
      <c r="F147" s="3"/>
      <c r="G147" s="3"/>
      <c r="H147" s="3"/>
      <c r="I147" s="165"/>
      <c r="J147" s="165"/>
      <c r="K147" s="139"/>
      <c r="L147" s="3" t="s">
        <v>114</v>
      </c>
      <c r="M147" s="79">
        <v>1</v>
      </c>
      <c r="N147" s="3" t="s">
        <v>115</v>
      </c>
      <c r="O147" s="3" t="s">
        <v>155</v>
      </c>
      <c r="P147" s="3">
        <v>36</v>
      </c>
      <c r="Q147" s="79">
        <v>1</v>
      </c>
      <c r="R147" s="161">
        <v>24</v>
      </c>
      <c r="S147" s="161">
        <v>24</v>
      </c>
      <c r="T147" s="180"/>
    </row>
    <row r="148" ht="24" customHeight="1" spans="1:21">
      <c r="A148" s="88">
        <v>2021200578</v>
      </c>
      <c r="B148" s="88" t="s">
        <v>63</v>
      </c>
      <c r="C148" s="3" t="s">
        <v>101</v>
      </c>
      <c r="D148" s="3">
        <v>16</v>
      </c>
      <c r="E148" s="3" t="s">
        <v>102</v>
      </c>
      <c r="F148" s="3">
        <v>174</v>
      </c>
      <c r="G148" s="3" t="s">
        <v>103</v>
      </c>
      <c r="H148" s="3">
        <v>2</v>
      </c>
      <c r="I148" s="138">
        <v>1.87</v>
      </c>
      <c r="J148" s="138">
        <v>1</v>
      </c>
      <c r="K148" s="139">
        <f>J148*I148*H148</f>
        <v>3.74</v>
      </c>
      <c r="L148" s="86"/>
      <c r="M148" s="86"/>
      <c r="N148" s="86"/>
      <c r="O148" s="86"/>
      <c r="P148" s="86"/>
      <c r="Q148" s="86"/>
      <c r="R148" s="86"/>
      <c r="S148" s="86"/>
      <c r="T148" s="179">
        <f>K148</f>
        <v>3.74</v>
      </c>
      <c r="U148" s="113"/>
    </row>
    <row r="149" ht="21.6" spans="1:21">
      <c r="A149" s="173">
        <v>2023200676</v>
      </c>
      <c r="B149" s="163" t="s">
        <v>66</v>
      </c>
      <c r="C149" s="3" t="s">
        <v>107</v>
      </c>
      <c r="D149" s="3">
        <v>64</v>
      </c>
      <c r="E149" s="3" t="s">
        <v>125</v>
      </c>
      <c r="F149" s="3">
        <v>44</v>
      </c>
      <c r="G149" s="3" t="s">
        <v>109</v>
      </c>
      <c r="H149" s="3">
        <v>64</v>
      </c>
      <c r="I149" s="165">
        <v>1</v>
      </c>
      <c r="J149" s="165">
        <v>1</v>
      </c>
      <c r="K149" s="139">
        <f>J149*I149*H149</f>
        <v>64</v>
      </c>
      <c r="L149" s="86"/>
      <c r="M149" s="86"/>
      <c r="N149" s="86"/>
      <c r="O149" s="86"/>
      <c r="P149" s="86"/>
      <c r="Q149" s="86"/>
      <c r="R149" s="86"/>
      <c r="S149" s="86"/>
      <c r="T149" s="179">
        <f>K149+K150+K151</f>
        <v>162.56</v>
      </c>
      <c r="U149" s="113"/>
    </row>
    <row r="150" ht="22" customHeight="1" spans="1:20">
      <c r="A150" s="174"/>
      <c r="B150" s="164"/>
      <c r="C150" s="3" t="s">
        <v>107</v>
      </c>
      <c r="D150" s="3">
        <v>64</v>
      </c>
      <c r="E150" s="3" t="s">
        <v>158</v>
      </c>
      <c r="F150" s="3">
        <v>34</v>
      </c>
      <c r="G150" s="3" t="s">
        <v>109</v>
      </c>
      <c r="H150" s="3">
        <v>64</v>
      </c>
      <c r="I150" s="165">
        <v>1</v>
      </c>
      <c r="J150" s="165">
        <v>1</v>
      </c>
      <c r="K150" s="139">
        <f>J150*I150*H150</f>
        <v>64</v>
      </c>
      <c r="L150" s="100"/>
      <c r="M150" s="100"/>
      <c r="N150" s="100"/>
      <c r="O150" s="100"/>
      <c r="P150" s="100"/>
      <c r="Q150" s="100"/>
      <c r="R150" s="100"/>
      <c r="S150" s="100"/>
      <c r="T150" s="180"/>
    </row>
    <row r="151" ht="21.6" spans="1:20">
      <c r="A151" s="175"/>
      <c r="B151" s="176"/>
      <c r="C151" s="3" t="s">
        <v>130</v>
      </c>
      <c r="D151" s="3">
        <v>32</v>
      </c>
      <c r="E151" s="3" t="s">
        <v>105</v>
      </c>
      <c r="F151" s="3">
        <v>52</v>
      </c>
      <c r="G151" s="3" t="s">
        <v>106</v>
      </c>
      <c r="H151" s="3">
        <v>32</v>
      </c>
      <c r="I151" s="165">
        <v>1.08</v>
      </c>
      <c r="J151" s="165">
        <v>1</v>
      </c>
      <c r="K151" s="139">
        <f>J151*I151*H151</f>
        <v>34.56</v>
      </c>
      <c r="L151" s="100"/>
      <c r="M151" s="100"/>
      <c r="N151" s="100"/>
      <c r="O151" s="100"/>
      <c r="P151" s="100"/>
      <c r="Q151" s="100"/>
      <c r="R151" s="100"/>
      <c r="S151" s="100"/>
      <c r="T151" s="181"/>
    </row>
    <row r="152" ht="32.4" spans="1:20">
      <c r="A152" s="173">
        <v>2023200686</v>
      </c>
      <c r="B152" s="163" t="s">
        <v>67</v>
      </c>
      <c r="C152" s="3" t="s">
        <v>210</v>
      </c>
      <c r="D152" s="3">
        <v>32</v>
      </c>
      <c r="E152" s="3" t="s">
        <v>181</v>
      </c>
      <c r="F152" s="3">
        <v>70</v>
      </c>
      <c r="G152" s="3" t="s">
        <v>106</v>
      </c>
      <c r="H152" s="3">
        <v>32</v>
      </c>
      <c r="I152" s="138">
        <v>1.28</v>
      </c>
      <c r="J152" s="165">
        <v>1</v>
      </c>
      <c r="K152" s="139">
        <f>J152*I152*H152</f>
        <v>40.96</v>
      </c>
      <c r="L152" s="177"/>
      <c r="M152" s="177"/>
      <c r="N152" s="177"/>
      <c r="O152" s="177"/>
      <c r="P152" s="177"/>
      <c r="Q152" s="177"/>
      <c r="R152" s="177"/>
      <c r="S152" s="177"/>
      <c r="T152" s="179">
        <f>K152+K153+K154+K155+K156+K157+K158+K159+K160+K161</f>
        <v>389.22</v>
      </c>
    </row>
    <row r="153" ht="32.4" spans="1:20">
      <c r="A153" s="174"/>
      <c r="B153" s="164"/>
      <c r="C153" s="3" t="s">
        <v>210</v>
      </c>
      <c r="D153" s="3">
        <v>32</v>
      </c>
      <c r="E153" s="3" t="s">
        <v>163</v>
      </c>
      <c r="F153" s="3">
        <v>85</v>
      </c>
      <c r="G153" s="3" t="s">
        <v>106</v>
      </c>
      <c r="H153" s="3">
        <v>32</v>
      </c>
      <c r="I153" s="138">
        <v>1.44</v>
      </c>
      <c r="J153" s="165">
        <v>1</v>
      </c>
      <c r="K153" s="139">
        <f t="shared" ref="K153:K166" si="12">J153*I153*H153</f>
        <v>46.08</v>
      </c>
      <c r="L153" s="177"/>
      <c r="M153" s="177"/>
      <c r="N153" s="177"/>
      <c r="O153" s="177"/>
      <c r="P153" s="177"/>
      <c r="Q153" s="177"/>
      <c r="R153" s="177"/>
      <c r="S153" s="177"/>
      <c r="T153" s="180"/>
    </row>
    <row r="154" ht="30" customHeight="1" spans="1:20">
      <c r="A154" s="174"/>
      <c r="B154" s="164"/>
      <c r="C154" s="3" t="s">
        <v>210</v>
      </c>
      <c r="D154" s="3">
        <v>32</v>
      </c>
      <c r="E154" s="3" t="s">
        <v>164</v>
      </c>
      <c r="F154" s="3">
        <v>81</v>
      </c>
      <c r="G154" s="3" t="s">
        <v>106</v>
      </c>
      <c r="H154" s="3">
        <v>32</v>
      </c>
      <c r="I154" s="165">
        <v>1.4</v>
      </c>
      <c r="J154" s="165">
        <v>1</v>
      </c>
      <c r="K154" s="139">
        <f t="shared" si="12"/>
        <v>44.8</v>
      </c>
      <c r="L154" s="177"/>
      <c r="M154" s="177"/>
      <c r="N154" s="177"/>
      <c r="O154" s="177"/>
      <c r="P154" s="177"/>
      <c r="Q154" s="177"/>
      <c r="R154" s="177"/>
      <c r="S154" s="177"/>
      <c r="T154" s="180"/>
    </row>
    <row r="155" ht="30" customHeight="1" spans="1:20">
      <c r="A155" s="174"/>
      <c r="B155" s="164"/>
      <c r="C155" s="3" t="s">
        <v>210</v>
      </c>
      <c r="D155" s="3">
        <v>32</v>
      </c>
      <c r="E155" s="3" t="s">
        <v>182</v>
      </c>
      <c r="F155" s="3">
        <v>84</v>
      </c>
      <c r="G155" s="3" t="s">
        <v>106</v>
      </c>
      <c r="H155" s="3">
        <v>32</v>
      </c>
      <c r="I155" s="165">
        <v>1.43</v>
      </c>
      <c r="J155" s="165">
        <v>1</v>
      </c>
      <c r="K155" s="139">
        <f t="shared" si="12"/>
        <v>45.76</v>
      </c>
      <c r="L155" s="177"/>
      <c r="M155" s="177"/>
      <c r="N155" s="177"/>
      <c r="O155" s="177"/>
      <c r="P155" s="177"/>
      <c r="Q155" s="177"/>
      <c r="R155" s="177"/>
      <c r="S155" s="177"/>
      <c r="T155" s="180"/>
    </row>
    <row r="156" ht="30" customHeight="1" spans="1:20">
      <c r="A156" s="174"/>
      <c r="B156" s="164"/>
      <c r="C156" s="3" t="s">
        <v>210</v>
      </c>
      <c r="D156" s="3">
        <v>32</v>
      </c>
      <c r="E156" s="3" t="s">
        <v>166</v>
      </c>
      <c r="F156" s="3">
        <v>96</v>
      </c>
      <c r="G156" s="3" t="s">
        <v>106</v>
      </c>
      <c r="H156" s="3">
        <v>32</v>
      </c>
      <c r="I156" s="165">
        <v>1.53</v>
      </c>
      <c r="J156" s="165">
        <v>1</v>
      </c>
      <c r="K156" s="139">
        <f t="shared" si="12"/>
        <v>48.96</v>
      </c>
      <c r="L156" s="177"/>
      <c r="M156" s="177"/>
      <c r="N156" s="177"/>
      <c r="O156" s="177"/>
      <c r="P156" s="177"/>
      <c r="Q156" s="177"/>
      <c r="R156" s="177"/>
      <c r="S156" s="177"/>
      <c r="T156" s="180"/>
    </row>
    <row r="157" ht="30" customHeight="1" spans="1:20">
      <c r="A157" s="174"/>
      <c r="B157" s="164"/>
      <c r="C157" s="3" t="s">
        <v>186</v>
      </c>
      <c r="D157" s="3">
        <v>48</v>
      </c>
      <c r="E157" s="3" t="s">
        <v>164</v>
      </c>
      <c r="F157" s="3">
        <v>81</v>
      </c>
      <c r="G157" s="3" t="s">
        <v>119</v>
      </c>
      <c r="H157" s="3">
        <v>48</v>
      </c>
      <c r="I157" s="165">
        <v>1.4</v>
      </c>
      <c r="J157" s="165">
        <v>1</v>
      </c>
      <c r="K157" s="139">
        <f t="shared" si="12"/>
        <v>67.2</v>
      </c>
      <c r="L157" s="177"/>
      <c r="M157" s="177"/>
      <c r="N157" s="177"/>
      <c r="O157" s="177"/>
      <c r="P157" s="177"/>
      <c r="Q157" s="177"/>
      <c r="R157" s="177"/>
      <c r="S157" s="177"/>
      <c r="T157" s="180"/>
    </row>
    <row r="158" ht="30" customHeight="1" spans="1:20">
      <c r="A158" s="174"/>
      <c r="B158" s="164"/>
      <c r="C158" s="3" t="s">
        <v>186</v>
      </c>
      <c r="D158" s="3">
        <v>48</v>
      </c>
      <c r="E158" s="3" t="s">
        <v>166</v>
      </c>
      <c r="F158" s="3">
        <v>96</v>
      </c>
      <c r="G158" s="3" t="s">
        <v>119</v>
      </c>
      <c r="H158" s="3">
        <v>48</v>
      </c>
      <c r="I158" s="165">
        <v>1.53</v>
      </c>
      <c r="J158" s="165">
        <v>1</v>
      </c>
      <c r="K158" s="139">
        <f t="shared" si="12"/>
        <v>73.44</v>
      </c>
      <c r="L158" s="177"/>
      <c r="M158" s="177"/>
      <c r="N158" s="177"/>
      <c r="O158" s="177"/>
      <c r="P158" s="177"/>
      <c r="Q158" s="177"/>
      <c r="R158" s="177"/>
      <c r="S158" s="177"/>
      <c r="T158" s="180"/>
    </row>
    <row r="159" ht="30" customHeight="1" spans="1:20">
      <c r="A159" s="174"/>
      <c r="B159" s="164"/>
      <c r="C159" s="3" t="s">
        <v>186</v>
      </c>
      <c r="D159" s="3">
        <v>6</v>
      </c>
      <c r="E159" s="3" t="s">
        <v>181</v>
      </c>
      <c r="F159" s="3">
        <v>70</v>
      </c>
      <c r="G159" s="3" t="s">
        <v>119</v>
      </c>
      <c r="H159" s="3">
        <v>6</v>
      </c>
      <c r="I159" s="138">
        <v>1.28</v>
      </c>
      <c r="J159" s="138">
        <v>1</v>
      </c>
      <c r="K159" s="139">
        <f t="shared" si="12"/>
        <v>7.68</v>
      </c>
      <c r="L159" s="177"/>
      <c r="M159" s="177"/>
      <c r="N159" s="177"/>
      <c r="O159" s="177"/>
      <c r="P159" s="177"/>
      <c r="Q159" s="177"/>
      <c r="R159" s="177"/>
      <c r="S159" s="177"/>
      <c r="T159" s="180"/>
    </row>
    <row r="160" ht="30" customHeight="1" spans="1:20">
      <c r="A160" s="174"/>
      <c r="B160" s="164"/>
      <c r="C160" s="3" t="s">
        <v>186</v>
      </c>
      <c r="D160" s="3">
        <v>4</v>
      </c>
      <c r="E160" s="3" t="s">
        <v>163</v>
      </c>
      <c r="F160" s="3">
        <v>85</v>
      </c>
      <c r="G160" s="3" t="s">
        <v>119</v>
      </c>
      <c r="H160" s="3">
        <v>4</v>
      </c>
      <c r="I160" s="138">
        <v>1.44</v>
      </c>
      <c r="J160" s="138">
        <v>1</v>
      </c>
      <c r="K160" s="139">
        <f t="shared" si="12"/>
        <v>5.76</v>
      </c>
      <c r="L160" s="177"/>
      <c r="M160" s="177"/>
      <c r="N160" s="177"/>
      <c r="O160" s="177"/>
      <c r="P160" s="177"/>
      <c r="Q160" s="177"/>
      <c r="R160" s="177"/>
      <c r="S160" s="177"/>
      <c r="T160" s="180"/>
    </row>
    <row r="161" ht="30" customHeight="1" spans="1:20">
      <c r="A161" s="174"/>
      <c r="B161" s="164"/>
      <c r="C161" s="3" t="s">
        <v>186</v>
      </c>
      <c r="D161" s="3">
        <v>6</v>
      </c>
      <c r="E161" s="3" t="s">
        <v>182</v>
      </c>
      <c r="F161" s="3">
        <v>84</v>
      </c>
      <c r="G161" s="3" t="s">
        <v>119</v>
      </c>
      <c r="H161" s="3">
        <v>6</v>
      </c>
      <c r="I161" s="138">
        <v>1.43</v>
      </c>
      <c r="J161" s="138">
        <v>1</v>
      </c>
      <c r="K161" s="139">
        <f t="shared" si="12"/>
        <v>8.58</v>
      </c>
      <c r="L161" s="177"/>
      <c r="M161" s="177"/>
      <c r="N161" s="177"/>
      <c r="O161" s="177"/>
      <c r="P161" s="177"/>
      <c r="Q161" s="177"/>
      <c r="R161" s="177"/>
      <c r="S161" s="177"/>
      <c r="T161" s="180"/>
    </row>
    <row r="162" ht="30" customHeight="1" spans="1:20">
      <c r="A162" s="122">
        <v>1996200254</v>
      </c>
      <c r="B162" s="123" t="s">
        <v>68</v>
      </c>
      <c r="C162" s="3" t="s">
        <v>101</v>
      </c>
      <c r="D162" s="3">
        <v>16</v>
      </c>
      <c r="E162" s="3" t="s">
        <v>211</v>
      </c>
      <c r="F162" s="3">
        <v>196</v>
      </c>
      <c r="G162" s="3" t="s">
        <v>103</v>
      </c>
      <c r="H162" s="3">
        <v>16</v>
      </c>
      <c r="I162" s="165">
        <v>1.97</v>
      </c>
      <c r="J162" s="165">
        <v>1</v>
      </c>
      <c r="K162" s="139">
        <f t="shared" si="12"/>
        <v>31.52</v>
      </c>
      <c r="L162" s="177"/>
      <c r="M162" s="177"/>
      <c r="N162" s="177"/>
      <c r="O162" s="177"/>
      <c r="P162" s="177"/>
      <c r="Q162" s="177"/>
      <c r="R162" s="177"/>
      <c r="S162" s="177"/>
      <c r="T162" s="179">
        <f>K162+K163</f>
        <v>64.8</v>
      </c>
    </row>
    <row r="163" ht="24" customHeight="1" spans="1:20">
      <c r="A163" s="124"/>
      <c r="B163" s="125"/>
      <c r="C163" s="3" t="s">
        <v>101</v>
      </c>
      <c r="D163" s="3">
        <v>16</v>
      </c>
      <c r="E163" s="3" t="s">
        <v>212</v>
      </c>
      <c r="F163" s="3">
        <v>220</v>
      </c>
      <c r="G163" s="3" t="s">
        <v>103</v>
      </c>
      <c r="H163" s="3">
        <v>16</v>
      </c>
      <c r="I163" s="138">
        <v>2.08</v>
      </c>
      <c r="J163" s="165">
        <v>1</v>
      </c>
      <c r="K163" s="139">
        <f t="shared" si="12"/>
        <v>33.28</v>
      </c>
      <c r="L163" s="3"/>
      <c r="M163" s="100"/>
      <c r="N163" s="178"/>
      <c r="O163" s="178"/>
      <c r="P163" s="178"/>
      <c r="Q163" s="178"/>
      <c r="R163" s="178"/>
      <c r="S163" s="178"/>
      <c r="T163" s="181"/>
    </row>
    <row r="164" ht="30" customHeight="1" spans="1:20">
      <c r="A164" s="79">
        <v>1989100048</v>
      </c>
      <c r="B164" s="79" t="s">
        <v>70</v>
      </c>
      <c r="C164" s="3" t="s">
        <v>107</v>
      </c>
      <c r="D164" s="3">
        <v>64</v>
      </c>
      <c r="E164" s="3" t="s">
        <v>124</v>
      </c>
      <c r="F164" s="3">
        <v>36</v>
      </c>
      <c r="G164" s="3" t="s">
        <v>109</v>
      </c>
      <c r="H164" s="3">
        <v>64</v>
      </c>
      <c r="I164" s="138">
        <v>1</v>
      </c>
      <c r="J164" s="138">
        <v>1</v>
      </c>
      <c r="K164" s="139">
        <f t="shared" si="12"/>
        <v>64</v>
      </c>
      <c r="L164" s="3"/>
      <c r="M164" s="100"/>
      <c r="N164" s="178"/>
      <c r="O164" s="178"/>
      <c r="P164" s="178"/>
      <c r="Q164" s="178"/>
      <c r="R164" s="178"/>
      <c r="S164" s="178"/>
      <c r="T164" s="178">
        <f>K164</f>
        <v>64</v>
      </c>
    </row>
    <row r="165" ht="24" customHeight="1" spans="1:20">
      <c r="A165" s="122">
        <v>2014160140</v>
      </c>
      <c r="B165" s="163" t="s">
        <v>72</v>
      </c>
      <c r="C165" s="3" t="s">
        <v>213</v>
      </c>
      <c r="D165" s="3">
        <v>32</v>
      </c>
      <c r="E165" s="3" t="s">
        <v>181</v>
      </c>
      <c r="F165" s="3">
        <v>70</v>
      </c>
      <c r="G165" s="3" t="s">
        <v>106</v>
      </c>
      <c r="H165" s="3">
        <v>32</v>
      </c>
      <c r="I165" s="138">
        <v>1.28</v>
      </c>
      <c r="J165" s="138">
        <v>1</v>
      </c>
      <c r="K165" s="139">
        <f t="shared" si="12"/>
        <v>40.96</v>
      </c>
      <c r="L165" s="100"/>
      <c r="M165" s="100"/>
      <c r="N165" s="100"/>
      <c r="O165" s="100"/>
      <c r="P165" s="100"/>
      <c r="Q165" s="100"/>
      <c r="R165" s="100"/>
      <c r="S165" s="100"/>
      <c r="T165" s="182">
        <v>87.1</v>
      </c>
    </row>
    <row r="166" ht="22" customHeight="1" spans="1:20">
      <c r="A166" s="127"/>
      <c r="B166" s="176"/>
      <c r="C166" s="3" t="s">
        <v>213</v>
      </c>
      <c r="D166" s="3">
        <v>32</v>
      </c>
      <c r="E166" s="3" t="s">
        <v>163</v>
      </c>
      <c r="F166" s="3">
        <v>85</v>
      </c>
      <c r="G166" s="3" t="s">
        <v>106</v>
      </c>
      <c r="H166" s="3">
        <v>32</v>
      </c>
      <c r="I166" s="138">
        <v>1.44</v>
      </c>
      <c r="J166" s="138">
        <v>1</v>
      </c>
      <c r="K166" s="139">
        <f t="shared" si="12"/>
        <v>46.08</v>
      </c>
      <c r="L166" s="100"/>
      <c r="M166" s="100"/>
      <c r="N166" s="100"/>
      <c r="O166" s="100"/>
      <c r="P166" s="100"/>
      <c r="Q166" s="100"/>
      <c r="R166" s="100"/>
      <c r="S166" s="100"/>
      <c r="T166" s="183"/>
    </row>
  </sheetData>
  <mergeCells count="104">
    <mergeCell ref="A1:T1"/>
    <mergeCell ref="A2:B2"/>
    <mergeCell ref="C2:D2"/>
    <mergeCell ref="I2:J2"/>
    <mergeCell ref="K2:L2"/>
    <mergeCell ref="A3:T3"/>
    <mergeCell ref="C4:K4"/>
    <mergeCell ref="L4:S4"/>
    <mergeCell ref="A4:A5"/>
    <mergeCell ref="A7:A8"/>
    <mergeCell ref="A10:A11"/>
    <mergeCell ref="A12:A14"/>
    <mergeCell ref="A16:A17"/>
    <mergeCell ref="A18:A20"/>
    <mergeCell ref="A21:A23"/>
    <mergeCell ref="A25:A28"/>
    <mergeCell ref="A29:A30"/>
    <mergeCell ref="A31:A33"/>
    <mergeCell ref="A34:A35"/>
    <mergeCell ref="A36:A38"/>
    <mergeCell ref="A39:A40"/>
    <mergeCell ref="A41:A44"/>
    <mergeCell ref="A45:A47"/>
    <mergeCell ref="A48:A52"/>
    <mergeCell ref="A53:A64"/>
    <mergeCell ref="A65:A70"/>
    <mergeCell ref="A71:A78"/>
    <mergeCell ref="A79:A84"/>
    <mergeCell ref="A85:A90"/>
    <mergeCell ref="A91:A96"/>
    <mergeCell ref="A97:A99"/>
    <mergeCell ref="A100:A119"/>
    <mergeCell ref="A120:A122"/>
    <mergeCell ref="A123:A130"/>
    <mergeCell ref="A131:A142"/>
    <mergeCell ref="A143:A147"/>
    <mergeCell ref="A149:A151"/>
    <mergeCell ref="A152:A161"/>
    <mergeCell ref="A162:A163"/>
    <mergeCell ref="A165:A166"/>
    <mergeCell ref="B4:B5"/>
    <mergeCell ref="B7:B8"/>
    <mergeCell ref="B10:B11"/>
    <mergeCell ref="B12:B14"/>
    <mergeCell ref="B16:B17"/>
    <mergeCell ref="B18:B20"/>
    <mergeCell ref="B21:B23"/>
    <mergeCell ref="B25:B28"/>
    <mergeCell ref="B29:B30"/>
    <mergeCell ref="B31:B33"/>
    <mergeCell ref="B34:B35"/>
    <mergeCell ref="B36:B38"/>
    <mergeCell ref="B39:B40"/>
    <mergeCell ref="B41:B44"/>
    <mergeCell ref="B45:B47"/>
    <mergeCell ref="B48:B52"/>
    <mergeCell ref="B53:B64"/>
    <mergeCell ref="B65:B70"/>
    <mergeCell ref="B71:B78"/>
    <mergeCell ref="B79:B84"/>
    <mergeCell ref="B85:B90"/>
    <mergeCell ref="B91:B96"/>
    <mergeCell ref="B97:B99"/>
    <mergeCell ref="B100:B119"/>
    <mergeCell ref="B120:B122"/>
    <mergeCell ref="B123:B130"/>
    <mergeCell ref="B131:B142"/>
    <mergeCell ref="B143:B147"/>
    <mergeCell ref="B149:B151"/>
    <mergeCell ref="B152:B161"/>
    <mergeCell ref="B162:B163"/>
    <mergeCell ref="B165:B166"/>
    <mergeCell ref="T4:T5"/>
    <mergeCell ref="T7:T8"/>
    <mergeCell ref="T10:T11"/>
    <mergeCell ref="T12:T14"/>
    <mergeCell ref="T16:T17"/>
    <mergeCell ref="T18:T20"/>
    <mergeCell ref="T21:T23"/>
    <mergeCell ref="T25:T28"/>
    <mergeCell ref="T29:T30"/>
    <mergeCell ref="T31:T33"/>
    <mergeCell ref="T34:T35"/>
    <mergeCell ref="T36:T38"/>
    <mergeCell ref="T39:T40"/>
    <mergeCell ref="T41:T44"/>
    <mergeCell ref="T45:T47"/>
    <mergeCell ref="T48:T52"/>
    <mergeCell ref="T53:T64"/>
    <mergeCell ref="T65:T70"/>
    <mergeCell ref="T71:T78"/>
    <mergeCell ref="T79:T84"/>
    <mergeCell ref="T85:T90"/>
    <mergeCell ref="T91:T96"/>
    <mergeCell ref="T97:T99"/>
    <mergeCell ref="T100:T119"/>
    <mergeCell ref="T120:T122"/>
    <mergeCell ref="T123:T130"/>
    <mergeCell ref="T131:T142"/>
    <mergeCell ref="T143:T147"/>
    <mergeCell ref="T149:T151"/>
    <mergeCell ref="T152:T161"/>
    <mergeCell ref="T162:T163"/>
    <mergeCell ref="T165:T166"/>
  </mergeCells>
  <pageMargins left="0.7" right="0.7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opLeftCell="A5" workbookViewId="0">
      <selection activeCell="G22" sqref="G22"/>
    </sheetView>
  </sheetViews>
  <sheetFormatPr defaultColWidth="9" defaultRowHeight="15.6"/>
  <cols>
    <col min="1" max="1" width="9.3"/>
    <col min="2" max="2" width="9" style="37"/>
    <col min="4" max="4" width="6.75" customWidth="1"/>
    <col min="5" max="5" width="8.5" style="32" customWidth="1"/>
    <col min="6" max="6" width="7.875" style="32" customWidth="1"/>
    <col min="7" max="7" width="7.75" style="32" customWidth="1"/>
    <col min="8" max="8" width="9" style="32"/>
    <col min="9" max="9" width="6.875" customWidth="1"/>
    <col min="10" max="10" width="7.375" customWidth="1"/>
    <col min="11" max="11" width="7.125" customWidth="1"/>
    <col min="12" max="12" width="7.375" customWidth="1"/>
    <col min="13" max="13" width="7" customWidth="1"/>
  </cols>
  <sheetData>
    <row r="1" ht="20.4" spans="1:15">
      <c r="A1" s="62" t="s">
        <v>214</v>
      </c>
      <c r="B1" s="63"/>
      <c r="C1" s="62"/>
      <c r="D1" s="62"/>
      <c r="E1" s="62"/>
      <c r="F1" s="62"/>
      <c r="G1" s="62"/>
      <c r="H1" s="63"/>
      <c r="I1" s="62"/>
      <c r="J1" s="62"/>
      <c r="K1" s="62"/>
      <c r="L1" s="62"/>
      <c r="M1" s="62"/>
      <c r="N1" s="62"/>
      <c r="O1" s="62"/>
    </row>
    <row r="2" spans="1:15">
      <c r="A2" s="64" t="s">
        <v>77</v>
      </c>
      <c r="B2" s="65"/>
      <c r="C2" s="66" t="s">
        <v>78</v>
      </c>
      <c r="D2" s="67"/>
      <c r="E2" s="68"/>
      <c r="F2" s="69" t="s">
        <v>79</v>
      </c>
      <c r="G2" s="69"/>
      <c r="H2" s="70" t="s">
        <v>30</v>
      </c>
      <c r="I2" s="101"/>
      <c r="J2" s="102"/>
      <c r="K2" s="103"/>
      <c r="L2" s="67">
        <v>6</v>
      </c>
      <c r="M2" s="104" t="s">
        <v>80</v>
      </c>
      <c r="N2" s="105">
        <v>2</v>
      </c>
      <c r="O2" s="106" t="s">
        <v>81</v>
      </c>
    </row>
    <row r="3" spans="1:15">
      <c r="A3" s="71" t="s">
        <v>215</v>
      </c>
      <c r="B3" s="72"/>
      <c r="C3" s="71"/>
      <c r="D3" s="71"/>
      <c r="E3" s="71"/>
      <c r="F3" s="71"/>
      <c r="G3" s="71"/>
      <c r="H3" s="72"/>
      <c r="I3" s="71"/>
      <c r="J3" s="71"/>
      <c r="K3" s="71"/>
      <c r="L3" s="71"/>
      <c r="M3" s="71"/>
      <c r="N3" s="71"/>
      <c r="O3" s="71"/>
    </row>
    <row r="4" spans="1:15">
      <c r="A4" s="73" t="s">
        <v>3</v>
      </c>
      <c r="B4" s="74" t="s">
        <v>4</v>
      </c>
      <c r="C4" s="75" t="s">
        <v>216</v>
      </c>
      <c r="D4" s="75"/>
      <c r="E4" s="75"/>
      <c r="F4" s="75"/>
      <c r="G4" s="75"/>
      <c r="H4" s="74"/>
      <c r="I4" s="75" t="s">
        <v>217</v>
      </c>
      <c r="J4" s="75"/>
      <c r="K4" s="75"/>
      <c r="L4" s="75"/>
      <c r="M4" s="75"/>
      <c r="N4" s="75"/>
      <c r="O4" s="75"/>
    </row>
    <row r="5" ht="48" spans="1:15">
      <c r="A5" s="73"/>
      <c r="B5" s="74"/>
      <c r="C5" s="76" t="s">
        <v>218</v>
      </c>
      <c r="D5" s="76" t="s">
        <v>219</v>
      </c>
      <c r="E5" s="77" t="s">
        <v>220</v>
      </c>
      <c r="F5" s="77" t="s">
        <v>221</v>
      </c>
      <c r="G5" s="78" t="s">
        <v>222</v>
      </c>
      <c r="H5" s="78" t="s">
        <v>223</v>
      </c>
      <c r="I5" s="76">
        <v>1</v>
      </c>
      <c r="J5" s="76">
        <v>2</v>
      </c>
      <c r="K5" s="76">
        <v>3</v>
      </c>
      <c r="L5" s="76">
        <v>4</v>
      </c>
      <c r="M5" s="76">
        <v>5</v>
      </c>
      <c r="N5" s="76">
        <v>6</v>
      </c>
      <c r="O5" s="107" t="s">
        <v>224</v>
      </c>
    </row>
    <row r="6" spans="1:15">
      <c r="A6" s="79">
        <v>1991200248</v>
      </c>
      <c r="B6" s="80" t="s">
        <v>15</v>
      </c>
      <c r="C6" s="81">
        <v>12</v>
      </c>
      <c r="D6" s="81">
        <v>82</v>
      </c>
      <c r="E6" s="82"/>
      <c r="F6" s="82"/>
      <c r="G6" s="83"/>
      <c r="H6" s="84"/>
      <c r="I6" s="108">
        <f t="shared" ref="I6:N6" si="0">C6</f>
        <v>12</v>
      </c>
      <c r="J6" s="108">
        <f t="shared" si="0"/>
        <v>82</v>
      </c>
      <c r="K6" s="108">
        <f t="shared" si="0"/>
        <v>0</v>
      </c>
      <c r="L6" s="109">
        <f t="shared" si="0"/>
        <v>0</v>
      </c>
      <c r="M6" s="110">
        <f t="shared" si="0"/>
        <v>0</v>
      </c>
      <c r="N6" s="111">
        <f t="shared" si="0"/>
        <v>0</v>
      </c>
      <c r="O6" s="112">
        <f>K6+L6+M6+N6</f>
        <v>0</v>
      </c>
    </row>
    <row r="7" spans="1:15">
      <c r="A7" s="79">
        <v>2011080044</v>
      </c>
      <c r="B7" s="80" t="s">
        <v>17</v>
      </c>
      <c r="C7" s="81">
        <v>0</v>
      </c>
      <c r="D7" s="81">
        <v>0</v>
      </c>
      <c r="E7" s="3">
        <v>0</v>
      </c>
      <c r="F7" s="3">
        <v>2</v>
      </c>
      <c r="G7" s="83"/>
      <c r="H7" s="84"/>
      <c r="I7" s="108">
        <f>C7</f>
        <v>0</v>
      </c>
      <c r="J7" s="108">
        <f>D7</f>
        <v>0</v>
      </c>
      <c r="K7" s="108">
        <f>E7</f>
        <v>0</v>
      </c>
      <c r="L7" s="109">
        <f>F7</f>
        <v>2</v>
      </c>
      <c r="M7" s="110">
        <f>G7</f>
        <v>0</v>
      </c>
      <c r="N7" s="111">
        <f t="shared" ref="N7:N49" si="1">H7</f>
        <v>0</v>
      </c>
      <c r="O7" s="112">
        <f t="shared" ref="O7:O49" si="2">K7+L7+M7+N7</f>
        <v>2</v>
      </c>
    </row>
    <row r="8" spans="1:15">
      <c r="A8" s="79">
        <v>2008200268</v>
      </c>
      <c r="B8" s="85" t="s">
        <v>19</v>
      </c>
      <c r="C8" s="81">
        <v>96</v>
      </c>
      <c r="D8" s="81">
        <v>0</v>
      </c>
      <c r="E8" s="82"/>
      <c r="F8" s="82"/>
      <c r="G8" s="83"/>
      <c r="H8" s="84"/>
      <c r="I8" s="108">
        <f t="shared" ref="I8:I49" si="3">C8</f>
        <v>96</v>
      </c>
      <c r="J8" s="108">
        <f t="shared" ref="J8:J49" si="4">D8</f>
        <v>0</v>
      </c>
      <c r="K8" s="108">
        <f t="shared" ref="K8:K49" si="5">E8</f>
        <v>0</v>
      </c>
      <c r="L8" s="109">
        <f t="shared" ref="L8:L49" si="6">F8</f>
        <v>0</v>
      </c>
      <c r="M8" s="110">
        <f t="shared" ref="M8:M49" si="7">G8</f>
        <v>0</v>
      </c>
      <c r="N8" s="111">
        <f t="shared" si="1"/>
        <v>0</v>
      </c>
      <c r="O8" s="112">
        <f t="shared" si="2"/>
        <v>0</v>
      </c>
    </row>
    <row r="9" spans="1:15">
      <c r="A9" s="79">
        <v>1990200250</v>
      </c>
      <c r="B9" s="80" t="s">
        <v>21</v>
      </c>
      <c r="C9" s="81">
        <v>48</v>
      </c>
      <c r="D9" s="81">
        <v>19</v>
      </c>
      <c r="E9" s="82"/>
      <c r="F9" s="82">
        <v>4</v>
      </c>
      <c r="G9" s="83">
        <v>7</v>
      </c>
      <c r="H9" s="84">
        <v>2.5</v>
      </c>
      <c r="I9" s="108">
        <f t="shared" si="3"/>
        <v>48</v>
      </c>
      <c r="J9" s="108">
        <f t="shared" si="4"/>
        <v>19</v>
      </c>
      <c r="K9" s="108">
        <f t="shared" si="5"/>
        <v>0</v>
      </c>
      <c r="L9" s="109">
        <f t="shared" si="6"/>
        <v>4</v>
      </c>
      <c r="M9" s="110">
        <f t="shared" si="7"/>
        <v>7</v>
      </c>
      <c r="N9" s="111">
        <f t="shared" si="1"/>
        <v>2.5</v>
      </c>
      <c r="O9" s="112">
        <f t="shared" si="2"/>
        <v>13.5</v>
      </c>
    </row>
    <row r="10" spans="1:15">
      <c r="A10" s="79">
        <v>1987200251</v>
      </c>
      <c r="B10" s="80" t="s">
        <v>23</v>
      </c>
      <c r="C10" s="81">
        <v>72</v>
      </c>
      <c r="D10" s="81">
        <v>37</v>
      </c>
      <c r="E10" s="82">
        <v>2</v>
      </c>
      <c r="F10" s="82">
        <v>6</v>
      </c>
      <c r="G10" s="83">
        <v>11</v>
      </c>
      <c r="H10" s="84">
        <v>0.5</v>
      </c>
      <c r="I10" s="108">
        <f t="shared" si="3"/>
        <v>72</v>
      </c>
      <c r="J10" s="108">
        <f t="shared" si="4"/>
        <v>37</v>
      </c>
      <c r="K10" s="108">
        <f t="shared" si="5"/>
        <v>2</v>
      </c>
      <c r="L10" s="109">
        <f t="shared" si="6"/>
        <v>6</v>
      </c>
      <c r="M10" s="110">
        <f t="shared" si="7"/>
        <v>11</v>
      </c>
      <c r="N10" s="111">
        <f t="shared" si="1"/>
        <v>0.5</v>
      </c>
      <c r="O10" s="112">
        <f t="shared" si="2"/>
        <v>19.5</v>
      </c>
    </row>
    <row r="11" spans="1:15">
      <c r="A11" s="79">
        <v>2004200258</v>
      </c>
      <c r="B11" s="80" t="s">
        <v>25</v>
      </c>
      <c r="C11" s="81">
        <v>96</v>
      </c>
      <c r="D11" s="81">
        <v>15</v>
      </c>
      <c r="E11" s="86">
        <v>2</v>
      </c>
      <c r="F11" s="3">
        <v>2</v>
      </c>
      <c r="G11" s="83"/>
      <c r="H11" s="84"/>
      <c r="I11" s="108">
        <f t="shared" si="3"/>
        <v>96</v>
      </c>
      <c r="J11" s="108">
        <f t="shared" si="4"/>
        <v>15</v>
      </c>
      <c r="K11" s="108">
        <f t="shared" si="5"/>
        <v>2</v>
      </c>
      <c r="L11" s="109">
        <f t="shared" si="6"/>
        <v>2</v>
      </c>
      <c r="M11" s="110">
        <f t="shared" si="7"/>
        <v>0</v>
      </c>
      <c r="N11" s="111">
        <f t="shared" si="1"/>
        <v>0</v>
      </c>
      <c r="O11" s="112">
        <f t="shared" si="2"/>
        <v>4</v>
      </c>
    </row>
    <row r="12" spans="1:15">
      <c r="A12" s="79">
        <v>1994200253</v>
      </c>
      <c r="B12" s="80" t="s">
        <v>27</v>
      </c>
      <c r="C12" s="81">
        <v>48</v>
      </c>
      <c r="D12" s="81">
        <v>30</v>
      </c>
      <c r="E12" s="86">
        <v>2</v>
      </c>
      <c r="F12" s="3">
        <v>2</v>
      </c>
      <c r="G12" s="83">
        <v>10</v>
      </c>
      <c r="H12" s="84">
        <v>0.5</v>
      </c>
      <c r="I12" s="108">
        <f t="shared" si="3"/>
        <v>48</v>
      </c>
      <c r="J12" s="108">
        <f t="shared" si="4"/>
        <v>30</v>
      </c>
      <c r="K12" s="108">
        <f t="shared" si="5"/>
        <v>2</v>
      </c>
      <c r="L12" s="109">
        <f t="shared" si="6"/>
        <v>2</v>
      </c>
      <c r="M12" s="110">
        <f t="shared" si="7"/>
        <v>10</v>
      </c>
      <c r="N12" s="111">
        <f t="shared" si="1"/>
        <v>0.5</v>
      </c>
      <c r="O12" s="112">
        <f t="shared" si="2"/>
        <v>14.5</v>
      </c>
    </row>
    <row r="13" spans="1:15">
      <c r="A13" s="79">
        <v>1990200255</v>
      </c>
      <c r="B13" s="80" t="s">
        <v>28</v>
      </c>
      <c r="C13" s="81">
        <v>72</v>
      </c>
      <c r="D13" s="87"/>
      <c r="E13" s="3"/>
      <c r="F13" s="3">
        <v>4</v>
      </c>
      <c r="G13" s="83"/>
      <c r="H13" s="84">
        <v>0.5</v>
      </c>
      <c r="I13" s="108">
        <f t="shared" si="3"/>
        <v>72</v>
      </c>
      <c r="J13" s="108">
        <f t="shared" si="4"/>
        <v>0</v>
      </c>
      <c r="K13" s="108">
        <f t="shared" si="5"/>
        <v>0</v>
      </c>
      <c r="L13" s="109">
        <f t="shared" si="6"/>
        <v>4</v>
      </c>
      <c r="M13" s="110">
        <f t="shared" si="7"/>
        <v>0</v>
      </c>
      <c r="N13" s="111">
        <f t="shared" si="1"/>
        <v>0.5</v>
      </c>
      <c r="O13" s="112">
        <f t="shared" si="2"/>
        <v>4.5</v>
      </c>
    </row>
    <row r="14" spans="1:15">
      <c r="A14" s="79">
        <v>2004200257</v>
      </c>
      <c r="B14" s="80" t="s">
        <v>29</v>
      </c>
      <c r="C14" s="81">
        <v>132</v>
      </c>
      <c r="D14" s="81">
        <v>61</v>
      </c>
      <c r="E14" s="3">
        <v>2</v>
      </c>
      <c r="F14" s="3">
        <v>2</v>
      </c>
      <c r="G14" s="83">
        <v>10</v>
      </c>
      <c r="H14" s="84">
        <v>0.5</v>
      </c>
      <c r="I14" s="108">
        <f t="shared" si="3"/>
        <v>132</v>
      </c>
      <c r="J14" s="108">
        <f t="shared" si="4"/>
        <v>61</v>
      </c>
      <c r="K14" s="108">
        <f t="shared" si="5"/>
        <v>2</v>
      </c>
      <c r="L14" s="109">
        <f t="shared" si="6"/>
        <v>2</v>
      </c>
      <c r="M14" s="110">
        <f t="shared" si="7"/>
        <v>10</v>
      </c>
      <c r="N14" s="111">
        <f t="shared" si="1"/>
        <v>0.5</v>
      </c>
      <c r="O14" s="112">
        <f t="shared" si="2"/>
        <v>14.5</v>
      </c>
    </row>
    <row r="15" spans="1:15">
      <c r="A15" s="79">
        <v>2006200260</v>
      </c>
      <c r="B15" s="80" t="s">
        <v>30</v>
      </c>
      <c r="C15" s="82">
        <v>72</v>
      </c>
      <c r="D15" s="82">
        <v>28</v>
      </c>
      <c r="E15" s="86"/>
      <c r="F15" s="86"/>
      <c r="G15" s="83"/>
      <c r="H15" s="84"/>
      <c r="I15" s="108">
        <f t="shared" si="3"/>
        <v>72</v>
      </c>
      <c r="J15" s="108">
        <f t="shared" si="4"/>
        <v>28</v>
      </c>
      <c r="K15" s="108">
        <f t="shared" si="5"/>
        <v>0</v>
      </c>
      <c r="L15" s="109">
        <f t="shared" si="6"/>
        <v>0</v>
      </c>
      <c r="M15" s="110">
        <f t="shared" si="7"/>
        <v>0</v>
      </c>
      <c r="N15" s="111">
        <f t="shared" si="1"/>
        <v>0</v>
      </c>
      <c r="O15" s="112">
        <f t="shared" si="2"/>
        <v>0</v>
      </c>
    </row>
    <row r="16" spans="1:15">
      <c r="A16" s="79">
        <v>2007200264</v>
      </c>
      <c r="B16" s="80" t="s">
        <v>32</v>
      </c>
      <c r="C16" s="81">
        <v>48</v>
      </c>
      <c r="D16" s="81">
        <v>20</v>
      </c>
      <c r="E16" s="3">
        <v>4</v>
      </c>
      <c r="F16" s="3">
        <v>6</v>
      </c>
      <c r="G16" s="83">
        <v>8</v>
      </c>
      <c r="H16" s="84">
        <v>5.5</v>
      </c>
      <c r="I16" s="108">
        <f t="shared" si="3"/>
        <v>48</v>
      </c>
      <c r="J16" s="108">
        <f t="shared" si="4"/>
        <v>20</v>
      </c>
      <c r="K16" s="108">
        <f t="shared" si="5"/>
        <v>4</v>
      </c>
      <c r="L16" s="109">
        <f t="shared" si="6"/>
        <v>6</v>
      </c>
      <c r="M16" s="110">
        <f t="shared" si="7"/>
        <v>8</v>
      </c>
      <c r="N16" s="111">
        <f t="shared" si="1"/>
        <v>5.5</v>
      </c>
      <c r="O16" s="112">
        <f t="shared" si="2"/>
        <v>23.5</v>
      </c>
    </row>
    <row r="17" spans="1:15">
      <c r="A17" s="79">
        <v>1989200267</v>
      </c>
      <c r="B17" s="80" t="s">
        <v>33</v>
      </c>
      <c r="C17" s="81">
        <v>48</v>
      </c>
      <c r="D17" s="81">
        <v>28</v>
      </c>
      <c r="E17" s="3">
        <v>2</v>
      </c>
      <c r="F17" s="3">
        <v>4</v>
      </c>
      <c r="G17" s="83">
        <v>5</v>
      </c>
      <c r="H17" s="84">
        <v>3</v>
      </c>
      <c r="I17" s="108">
        <f t="shared" si="3"/>
        <v>48</v>
      </c>
      <c r="J17" s="108">
        <f t="shared" si="4"/>
        <v>28</v>
      </c>
      <c r="K17" s="108">
        <f t="shared" si="5"/>
        <v>2</v>
      </c>
      <c r="L17" s="109">
        <f t="shared" si="6"/>
        <v>4</v>
      </c>
      <c r="M17" s="110">
        <f t="shared" si="7"/>
        <v>5</v>
      </c>
      <c r="N17" s="111">
        <f t="shared" si="1"/>
        <v>3</v>
      </c>
      <c r="O17" s="112">
        <f t="shared" si="2"/>
        <v>14</v>
      </c>
    </row>
    <row r="18" spans="1:15">
      <c r="A18" s="79">
        <v>2008200269</v>
      </c>
      <c r="B18" s="85" t="s">
        <v>34</v>
      </c>
      <c r="C18" s="81">
        <v>72</v>
      </c>
      <c r="D18" s="81">
        <v>30</v>
      </c>
      <c r="E18" s="88">
        <v>4</v>
      </c>
      <c r="F18" s="88">
        <v>6</v>
      </c>
      <c r="G18" s="88">
        <v>8</v>
      </c>
      <c r="H18" s="89">
        <v>3</v>
      </c>
      <c r="I18" s="108">
        <f t="shared" si="3"/>
        <v>72</v>
      </c>
      <c r="J18" s="108">
        <f t="shared" si="4"/>
        <v>30</v>
      </c>
      <c r="K18" s="108">
        <f t="shared" si="5"/>
        <v>4</v>
      </c>
      <c r="L18" s="109">
        <f t="shared" si="6"/>
        <v>6</v>
      </c>
      <c r="M18" s="110">
        <f t="shared" si="7"/>
        <v>8</v>
      </c>
      <c r="N18" s="111">
        <f t="shared" si="1"/>
        <v>3</v>
      </c>
      <c r="O18" s="112">
        <f t="shared" si="2"/>
        <v>21</v>
      </c>
    </row>
    <row r="19" spans="1:15">
      <c r="A19" s="79">
        <v>2003200271</v>
      </c>
      <c r="B19" s="85" t="s">
        <v>36</v>
      </c>
      <c r="C19" s="81">
        <v>72</v>
      </c>
      <c r="D19" s="81">
        <v>19</v>
      </c>
      <c r="E19" s="3">
        <v>2</v>
      </c>
      <c r="F19" s="3">
        <v>4</v>
      </c>
      <c r="G19" s="88">
        <v>8</v>
      </c>
      <c r="H19" s="89"/>
      <c r="I19" s="108">
        <f t="shared" si="3"/>
        <v>72</v>
      </c>
      <c r="J19" s="108">
        <f t="shared" si="4"/>
        <v>19</v>
      </c>
      <c r="K19" s="108">
        <f t="shared" si="5"/>
        <v>2</v>
      </c>
      <c r="L19" s="109">
        <f t="shared" si="6"/>
        <v>4</v>
      </c>
      <c r="M19" s="110">
        <f t="shared" si="7"/>
        <v>8</v>
      </c>
      <c r="N19" s="111">
        <f t="shared" si="1"/>
        <v>0</v>
      </c>
      <c r="O19" s="112">
        <f t="shared" si="2"/>
        <v>14</v>
      </c>
    </row>
    <row r="20" spans="1:15">
      <c r="A20" s="79">
        <v>2009200270</v>
      </c>
      <c r="B20" s="85" t="s">
        <v>37</v>
      </c>
      <c r="C20" s="81">
        <v>78</v>
      </c>
      <c r="D20" s="81">
        <v>33</v>
      </c>
      <c r="E20" s="88">
        <v>6</v>
      </c>
      <c r="F20" s="88">
        <v>8</v>
      </c>
      <c r="G20" s="88">
        <v>3</v>
      </c>
      <c r="H20" s="89">
        <v>14</v>
      </c>
      <c r="I20" s="108">
        <f t="shared" si="3"/>
        <v>78</v>
      </c>
      <c r="J20" s="108">
        <f t="shared" si="4"/>
        <v>33</v>
      </c>
      <c r="K20" s="108">
        <f t="shared" si="5"/>
        <v>6</v>
      </c>
      <c r="L20" s="109">
        <f t="shared" si="6"/>
        <v>8</v>
      </c>
      <c r="M20" s="110">
        <f t="shared" si="7"/>
        <v>3</v>
      </c>
      <c r="N20" s="111">
        <f t="shared" si="1"/>
        <v>14</v>
      </c>
      <c r="O20" s="112">
        <f t="shared" si="2"/>
        <v>31</v>
      </c>
    </row>
    <row r="21" spans="1:15">
      <c r="A21" s="90">
        <v>1994220309</v>
      </c>
      <c r="B21" s="88" t="s">
        <v>38</v>
      </c>
      <c r="C21" s="81">
        <v>48</v>
      </c>
      <c r="D21" s="81">
        <v>19</v>
      </c>
      <c r="E21" s="3"/>
      <c r="F21" s="3">
        <v>3</v>
      </c>
      <c r="G21" s="88">
        <v>2</v>
      </c>
      <c r="H21" s="89"/>
      <c r="I21" s="108">
        <f t="shared" si="3"/>
        <v>48</v>
      </c>
      <c r="J21" s="108">
        <f t="shared" si="4"/>
        <v>19</v>
      </c>
      <c r="K21" s="108">
        <f t="shared" si="5"/>
        <v>0</v>
      </c>
      <c r="L21" s="109">
        <f t="shared" si="6"/>
        <v>3</v>
      </c>
      <c r="M21" s="110">
        <f t="shared" si="7"/>
        <v>2</v>
      </c>
      <c r="N21" s="111">
        <f t="shared" si="1"/>
        <v>0</v>
      </c>
      <c r="O21" s="112">
        <f t="shared" si="2"/>
        <v>5</v>
      </c>
    </row>
    <row r="22" spans="1:15">
      <c r="A22" s="79">
        <v>1995200259</v>
      </c>
      <c r="B22" s="80" t="s">
        <v>40</v>
      </c>
      <c r="C22" s="81">
        <v>60</v>
      </c>
      <c r="D22" s="81">
        <v>26</v>
      </c>
      <c r="E22" s="86">
        <v>2</v>
      </c>
      <c r="F22" s="3">
        <v>2</v>
      </c>
      <c r="G22" s="88">
        <v>8</v>
      </c>
      <c r="H22" s="91">
        <v>24</v>
      </c>
      <c r="I22" s="108">
        <f t="shared" si="3"/>
        <v>60</v>
      </c>
      <c r="J22" s="108">
        <f t="shared" si="4"/>
        <v>26</v>
      </c>
      <c r="K22" s="108">
        <f t="shared" si="5"/>
        <v>2</v>
      </c>
      <c r="L22" s="109">
        <f t="shared" si="6"/>
        <v>2</v>
      </c>
      <c r="M22" s="110">
        <f t="shared" si="7"/>
        <v>8</v>
      </c>
      <c r="N22" s="111">
        <f t="shared" si="1"/>
        <v>24</v>
      </c>
      <c r="O22" s="112">
        <f t="shared" si="2"/>
        <v>36</v>
      </c>
    </row>
    <row r="23" spans="1:15">
      <c r="A23" s="92">
        <v>2018200455</v>
      </c>
      <c r="B23" s="88" t="s">
        <v>41</v>
      </c>
      <c r="C23" s="81">
        <v>48</v>
      </c>
      <c r="D23" s="81">
        <v>19</v>
      </c>
      <c r="E23" s="88">
        <v>4</v>
      </c>
      <c r="F23" s="88">
        <v>6</v>
      </c>
      <c r="G23" s="88">
        <v>6</v>
      </c>
      <c r="H23" s="89"/>
      <c r="I23" s="108">
        <f t="shared" si="3"/>
        <v>48</v>
      </c>
      <c r="J23" s="108">
        <f t="shared" si="4"/>
        <v>19</v>
      </c>
      <c r="K23" s="108">
        <f t="shared" si="5"/>
        <v>4</v>
      </c>
      <c r="L23" s="109">
        <f t="shared" si="6"/>
        <v>6</v>
      </c>
      <c r="M23" s="110">
        <f t="shared" si="7"/>
        <v>6</v>
      </c>
      <c r="N23" s="111">
        <f t="shared" si="1"/>
        <v>0</v>
      </c>
      <c r="O23" s="112">
        <f t="shared" si="2"/>
        <v>16</v>
      </c>
    </row>
    <row r="24" spans="1:15">
      <c r="A24" s="92">
        <v>2018200464</v>
      </c>
      <c r="B24" s="88" t="s">
        <v>42</v>
      </c>
      <c r="C24" s="81">
        <v>192</v>
      </c>
      <c r="D24" s="81">
        <v>99</v>
      </c>
      <c r="E24" s="88"/>
      <c r="F24" s="88">
        <v>12</v>
      </c>
      <c r="G24" s="88">
        <v>7</v>
      </c>
      <c r="H24" s="89">
        <v>5.5</v>
      </c>
      <c r="I24" s="108">
        <f t="shared" si="3"/>
        <v>192</v>
      </c>
      <c r="J24" s="108">
        <f t="shared" si="4"/>
        <v>99</v>
      </c>
      <c r="K24" s="108">
        <f t="shared" si="5"/>
        <v>0</v>
      </c>
      <c r="L24" s="109">
        <f t="shared" si="6"/>
        <v>12</v>
      </c>
      <c r="M24" s="110">
        <f t="shared" si="7"/>
        <v>7</v>
      </c>
      <c r="N24" s="111">
        <f t="shared" si="1"/>
        <v>5.5</v>
      </c>
      <c r="O24" s="112">
        <f t="shared" si="2"/>
        <v>24.5</v>
      </c>
    </row>
    <row r="25" spans="1:15">
      <c r="A25" s="88">
        <v>2019200516</v>
      </c>
      <c r="B25" s="88" t="s">
        <v>43</v>
      </c>
      <c r="C25" s="93">
        <v>192</v>
      </c>
      <c r="D25" s="81">
        <v>0</v>
      </c>
      <c r="E25" s="88"/>
      <c r="F25" s="88"/>
      <c r="G25" s="88"/>
      <c r="H25" s="89"/>
      <c r="I25" s="108">
        <f t="shared" si="3"/>
        <v>192</v>
      </c>
      <c r="J25" s="108">
        <f t="shared" si="4"/>
        <v>0</v>
      </c>
      <c r="K25" s="108">
        <f t="shared" si="5"/>
        <v>0</v>
      </c>
      <c r="L25" s="109">
        <f t="shared" si="6"/>
        <v>0</v>
      </c>
      <c r="M25" s="110">
        <f t="shared" si="7"/>
        <v>0</v>
      </c>
      <c r="N25" s="111">
        <f t="shared" si="1"/>
        <v>0</v>
      </c>
      <c r="O25" s="112">
        <f t="shared" si="2"/>
        <v>0</v>
      </c>
    </row>
    <row r="26" spans="1:15">
      <c r="A26" s="88">
        <v>2019200517</v>
      </c>
      <c r="B26" s="88" t="s">
        <v>44</v>
      </c>
      <c r="C26" s="93">
        <v>156</v>
      </c>
      <c r="D26" s="81">
        <v>80</v>
      </c>
      <c r="E26" s="88"/>
      <c r="F26" s="88"/>
      <c r="G26" s="88">
        <v>5</v>
      </c>
      <c r="H26" s="89">
        <v>2.5</v>
      </c>
      <c r="I26" s="108">
        <f t="shared" si="3"/>
        <v>156</v>
      </c>
      <c r="J26" s="108">
        <f t="shared" si="4"/>
        <v>80</v>
      </c>
      <c r="K26" s="108">
        <f t="shared" si="5"/>
        <v>0</v>
      </c>
      <c r="L26" s="109">
        <f t="shared" si="6"/>
        <v>0</v>
      </c>
      <c r="M26" s="110">
        <f t="shared" si="7"/>
        <v>5</v>
      </c>
      <c r="N26" s="111">
        <f t="shared" si="1"/>
        <v>2.5</v>
      </c>
      <c r="O26" s="112">
        <f t="shared" si="2"/>
        <v>7.5</v>
      </c>
    </row>
    <row r="27" spans="1:15">
      <c r="A27" s="88">
        <v>2019200518</v>
      </c>
      <c r="B27" s="88" t="s">
        <v>46</v>
      </c>
      <c r="C27" s="93">
        <v>168</v>
      </c>
      <c r="D27" s="81">
        <v>94</v>
      </c>
      <c r="E27" s="3"/>
      <c r="F27" s="3">
        <v>2</v>
      </c>
      <c r="G27" s="88">
        <v>9</v>
      </c>
      <c r="H27" s="89"/>
      <c r="I27" s="108">
        <f t="shared" si="3"/>
        <v>168</v>
      </c>
      <c r="J27" s="108">
        <f t="shared" si="4"/>
        <v>94</v>
      </c>
      <c r="K27" s="108">
        <f t="shared" si="5"/>
        <v>0</v>
      </c>
      <c r="L27" s="109">
        <f t="shared" si="6"/>
        <v>2</v>
      </c>
      <c r="M27" s="110">
        <f t="shared" si="7"/>
        <v>9</v>
      </c>
      <c r="N27" s="111">
        <f t="shared" si="1"/>
        <v>0</v>
      </c>
      <c r="O27" s="112">
        <f t="shared" si="2"/>
        <v>11</v>
      </c>
    </row>
    <row r="28" spans="1:15">
      <c r="A28" s="88">
        <v>2019200498</v>
      </c>
      <c r="B28" s="88" t="s">
        <v>47</v>
      </c>
      <c r="C28" s="93">
        <v>168</v>
      </c>
      <c r="D28" s="81">
        <v>96</v>
      </c>
      <c r="E28" s="88"/>
      <c r="F28" s="88"/>
      <c r="G28" s="88"/>
      <c r="H28" s="89"/>
      <c r="I28" s="108">
        <f t="shared" si="3"/>
        <v>168</v>
      </c>
      <c r="J28" s="108">
        <f t="shared" si="4"/>
        <v>96</v>
      </c>
      <c r="K28" s="108">
        <f t="shared" si="5"/>
        <v>0</v>
      </c>
      <c r="L28" s="109">
        <f t="shared" si="6"/>
        <v>0</v>
      </c>
      <c r="M28" s="110">
        <f t="shared" si="7"/>
        <v>0</v>
      </c>
      <c r="N28" s="111">
        <f t="shared" si="1"/>
        <v>0</v>
      </c>
      <c r="O28" s="112">
        <f t="shared" si="2"/>
        <v>0</v>
      </c>
    </row>
    <row r="29" spans="1:15">
      <c r="A29" s="88">
        <v>2020200551</v>
      </c>
      <c r="B29" s="88" t="s">
        <v>49</v>
      </c>
      <c r="C29" s="93">
        <v>156</v>
      </c>
      <c r="D29" s="81">
        <v>78</v>
      </c>
      <c r="E29" s="3"/>
      <c r="F29" s="3">
        <v>4</v>
      </c>
      <c r="G29" s="88">
        <v>9</v>
      </c>
      <c r="H29" s="89">
        <v>7.5</v>
      </c>
      <c r="I29" s="108">
        <f t="shared" si="3"/>
        <v>156</v>
      </c>
      <c r="J29" s="108">
        <f t="shared" si="4"/>
        <v>78</v>
      </c>
      <c r="K29" s="108">
        <f t="shared" si="5"/>
        <v>0</v>
      </c>
      <c r="L29" s="109">
        <f t="shared" si="6"/>
        <v>4</v>
      </c>
      <c r="M29" s="110">
        <f t="shared" si="7"/>
        <v>9</v>
      </c>
      <c r="N29" s="111">
        <f t="shared" si="1"/>
        <v>7.5</v>
      </c>
      <c r="O29" s="112">
        <f t="shared" si="2"/>
        <v>20.5</v>
      </c>
    </row>
    <row r="30" spans="1:15">
      <c r="A30" s="88">
        <v>2020200552</v>
      </c>
      <c r="B30" s="88" t="s">
        <v>50</v>
      </c>
      <c r="C30" s="93">
        <v>168</v>
      </c>
      <c r="D30" s="81">
        <v>94</v>
      </c>
      <c r="E30" s="88">
        <v>4</v>
      </c>
      <c r="F30" s="88">
        <v>14</v>
      </c>
      <c r="G30" s="88">
        <v>8</v>
      </c>
      <c r="H30" s="89"/>
      <c r="I30" s="108">
        <f t="shared" si="3"/>
        <v>168</v>
      </c>
      <c r="J30" s="108">
        <f t="shared" si="4"/>
        <v>94</v>
      </c>
      <c r="K30" s="108">
        <f t="shared" si="5"/>
        <v>4</v>
      </c>
      <c r="L30" s="109">
        <f t="shared" si="6"/>
        <v>14</v>
      </c>
      <c r="M30" s="110">
        <f t="shared" si="7"/>
        <v>8</v>
      </c>
      <c r="N30" s="111">
        <f t="shared" si="1"/>
        <v>0</v>
      </c>
      <c r="O30" s="112">
        <f t="shared" si="2"/>
        <v>26</v>
      </c>
    </row>
    <row r="31" spans="1:15">
      <c r="A31" s="88">
        <v>2021200595</v>
      </c>
      <c r="B31" s="88" t="s">
        <v>51</v>
      </c>
      <c r="C31" s="93">
        <v>168</v>
      </c>
      <c r="D31" s="81">
        <v>96</v>
      </c>
      <c r="E31" s="88">
        <v>4</v>
      </c>
      <c r="F31" s="88">
        <v>18</v>
      </c>
      <c r="G31" s="88">
        <v>3</v>
      </c>
      <c r="H31" s="89">
        <v>5.5</v>
      </c>
      <c r="I31" s="108">
        <f t="shared" si="3"/>
        <v>168</v>
      </c>
      <c r="J31" s="108">
        <f t="shared" si="4"/>
        <v>96</v>
      </c>
      <c r="K31" s="108">
        <f t="shared" si="5"/>
        <v>4</v>
      </c>
      <c r="L31" s="109">
        <f t="shared" si="6"/>
        <v>18</v>
      </c>
      <c r="M31" s="110">
        <f t="shared" si="7"/>
        <v>3</v>
      </c>
      <c r="N31" s="111">
        <f t="shared" si="1"/>
        <v>5.5</v>
      </c>
      <c r="O31" s="112">
        <f t="shared" si="2"/>
        <v>30.5</v>
      </c>
    </row>
    <row r="32" spans="1:15">
      <c r="A32" s="88">
        <v>2021200596</v>
      </c>
      <c r="B32" s="88" t="s">
        <v>52</v>
      </c>
      <c r="C32" s="93">
        <v>156</v>
      </c>
      <c r="D32" s="81">
        <v>96</v>
      </c>
      <c r="E32" s="88"/>
      <c r="F32" s="88">
        <v>8</v>
      </c>
      <c r="G32" s="88"/>
      <c r="H32" s="89">
        <v>1</v>
      </c>
      <c r="I32" s="108">
        <f t="shared" si="3"/>
        <v>156</v>
      </c>
      <c r="J32" s="108">
        <f t="shared" si="4"/>
        <v>96</v>
      </c>
      <c r="K32" s="108">
        <f t="shared" si="5"/>
        <v>0</v>
      </c>
      <c r="L32" s="109">
        <f t="shared" si="6"/>
        <v>8</v>
      </c>
      <c r="M32" s="110">
        <f t="shared" si="7"/>
        <v>0</v>
      </c>
      <c r="N32" s="111">
        <f t="shared" si="1"/>
        <v>1</v>
      </c>
      <c r="O32" s="112">
        <f t="shared" si="2"/>
        <v>9</v>
      </c>
    </row>
    <row r="33" spans="1:15">
      <c r="A33" s="88">
        <v>2021200597</v>
      </c>
      <c r="B33" s="88" t="s">
        <v>53</v>
      </c>
      <c r="C33" s="81">
        <v>60</v>
      </c>
      <c r="D33" s="81">
        <v>32</v>
      </c>
      <c r="E33" s="88">
        <v>4</v>
      </c>
      <c r="F33" s="88">
        <v>10</v>
      </c>
      <c r="G33" s="88">
        <v>10</v>
      </c>
      <c r="H33" s="89">
        <v>4</v>
      </c>
      <c r="I33" s="108">
        <f t="shared" si="3"/>
        <v>60</v>
      </c>
      <c r="J33" s="108">
        <f t="shared" si="4"/>
        <v>32</v>
      </c>
      <c r="K33" s="108">
        <f t="shared" si="5"/>
        <v>4</v>
      </c>
      <c r="L33" s="109">
        <f t="shared" si="6"/>
        <v>10</v>
      </c>
      <c r="M33" s="110">
        <f t="shared" si="7"/>
        <v>10</v>
      </c>
      <c r="N33" s="111">
        <f t="shared" si="1"/>
        <v>4</v>
      </c>
      <c r="O33" s="112">
        <f t="shared" si="2"/>
        <v>28</v>
      </c>
    </row>
    <row r="34" spans="1:15">
      <c r="A34" s="79">
        <v>2022200653</v>
      </c>
      <c r="B34" s="3" t="s">
        <v>54</v>
      </c>
      <c r="C34" s="93">
        <v>156</v>
      </c>
      <c r="D34" s="81">
        <v>94</v>
      </c>
      <c r="E34" s="88"/>
      <c r="F34" s="88"/>
      <c r="G34" s="88">
        <v>8</v>
      </c>
      <c r="H34" s="89">
        <v>2.5</v>
      </c>
      <c r="I34" s="108">
        <f t="shared" si="3"/>
        <v>156</v>
      </c>
      <c r="J34" s="108">
        <f t="shared" si="4"/>
        <v>94</v>
      </c>
      <c r="K34" s="108">
        <f t="shared" si="5"/>
        <v>0</v>
      </c>
      <c r="L34" s="109">
        <f t="shared" si="6"/>
        <v>0</v>
      </c>
      <c r="M34" s="110">
        <f t="shared" si="7"/>
        <v>8</v>
      </c>
      <c r="N34" s="111">
        <f t="shared" si="1"/>
        <v>2.5</v>
      </c>
      <c r="O34" s="112">
        <f t="shared" si="2"/>
        <v>10.5</v>
      </c>
    </row>
    <row r="35" spans="1:15">
      <c r="A35" s="94">
        <v>2022200669</v>
      </c>
      <c r="B35" s="209" t="s">
        <v>55</v>
      </c>
      <c r="C35" s="81">
        <v>48</v>
      </c>
      <c r="D35" s="81">
        <v>30</v>
      </c>
      <c r="E35" s="88">
        <v>2</v>
      </c>
      <c r="F35" s="88">
        <v>4</v>
      </c>
      <c r="G35" s="88">
        <v>8</v>
      </c>
      <c r="H35" s="89">
        <v>0.5</v>
      </c>
      <c r="I35" s="108">
        <f t="shared" si="3"/>
        <v>48</v>
      </c>
      <c r="J35" s="108">
        <f t="shared" si="4"/>
        <v>30</v>
      </c>
      <c r="K35" s="108">
        <f t="shared" si="5"/>
        <v>2</v>
      </c>
      <c r="L35" s="109">
        <f t="shared" si="6"/>
        <v>4</v>
      </c>
      <c r="M35" s="110">
        <f t="shared" si="7"/>
        <v>8</v>
      </c>
      <c r="N35" s="111">
        <f t="shared" si="1"/>
        <v>0.5</v>
      </c>
      <c r="O35" s="112">
        <f t="shared" si="2"/>
        <v>14.5</v>
      </c>
    </row>
    <row r="36" spans="1:15">
      <c r="A36" s="94">
        <v>2022200651</v>
      </c>
      <c r="B36" s="95" t="s">
        <v>56</v>
      </c>
      <c r="C36" s="93">
        <v>168</v>
      </c>
      <c r="D36" s="81">
        <v>93</v>
      </c>
      <c r="E36" s="88"/>
      <c r="F36" s="88">
        <v>4</v>
      </c>
      <c r="G36" s="88">
        <v>8</v>
      </c>
      <c r="H36" s="89">
        <v>5.5</v>
      </c>
      <c r="I36" s="108">
        <f t="shared" si="3"/>
        <v>168</v>
      </c>
      <c r="J36" s="108">
        <f t="shared" si="4"/>
        <v>93</v>
      </c>
      <c r="K36" s="108">
        <f t="shared" si="5"/>
        <v>0</v>
      </c>
      <c r="L36" s="109">
        <f t="shared" si="6"/>
        <v>4</v>
      </c>
      <c r="M36" s="110">
        <f t="shared" si="7"/>
        <v>8</v>
      </c>
      <c r="N36" s="111">
        <f t="shared" si="1"/>
        <v>5.5</v>
      </c>
      <c r="O36" s="112">
        <f t="shared" si="2"/>
        <v>17.5</v>
      </c>
    </row>
    <row r="37" spans="1:15">
      <c r="A37" s="94">
        <v>2022200652</v>
      </c>
      <c r="B37" s="95" t="s">
        <v>57</v>
      </c>
      <c r="C37" s="93">
        <v>150</v>
      </c>
      <c r="D37" s="81">
        <v>80</v>
      </c>
      <c r="E37" s="88"/>
      <c r="F37" s="88"/>
      <c r="G37" s="88">
        <v>7</v>
      </c>
      <c r="H37" s="89">
        <v>2.5</v>
      </c>
      <c r="I37" s="108">
        <f t="shared" si="3"/>
        <v>150</v>
      </c>
      <c r="J37" s="108">
        <f t="shared" si="4"/>
        <v>80</v>
      </c>
      <c r="K37" s="108">
        <f t="shared" si="5"/>
        <v>0</v>
      </c>
      <c r="L37" s="109">
        <f t="shared" si="6"/>
        <v>0</v>
      </c>
      <c r="M37" s="110">
        <f t="shared" si="7"/>
        <v>7</v>
      </c>
      <c r="N37" s="111">
        <f t="shared" si="1"/>
        <v>2.5</v>
      </c>
      <c r="O37" s="112">
        <f t="shared" si="2"/>
        <v>9.5</v>
      </c>
    </row>
    <row r="38" spans="1:15">
      <c r="A38" s="94">
        <v>2022200650</v>
      </c>
      <c r="B38" s="3" t="s">
        <v>58</v>
      </c>
      <c r="C38" s="81">
        <v>24</v>
      </c>
      <c r="D38" s="81">
        <v>28</v>
      </c>
      <c r="E38" s="3">
        <v>0</v>
      </c>
      <c r="F38" s="3">
        <v>2</v>
      </c>
      <c r="G38" s="88">
        <v>9</v>
      </c>
      <c r="H38" s="89"/>
      <c r="I38" s="108">
        <f t="shared" si="3"/>
        <v>24</v>
      </c>
      <c r="J38" s="108">
        <f t="shared" si="4"/>
        <v>28</v>
      </c>
      <c r="K38" s="108">
        <f t="shared" si="5"/>
        <v>0</v>
      </c>
      <c r="L38" s="109">
        <f t="shared" si="6"/>
        <v>2</v>
      </c>
      <c r="M38" s="110">
        <f t="shared" si="7"/>
        <v>9</v>
      </c>
      <c r="N38" s="111">
        <f t="shared" si="1"/>
        <v>0</v>
      </c>
      <c r="O38" s="112">
        <f t="shared" si="2"/>
        <v>11</v>
      </c>
    </row>
    <row r="39" spans="1:15">
      <c r="A39" s="88">
        <v>2020200574</v>
      </c>
      <c r="B39" s="88" t="s">
        <v>60</v>
      </c>
      <c r="C39" s="88">
        <v>0</v>
      </c>
      <c r="D39" s="88">
        <v>0</v>
      </c>
      <c r="E39" s="88"/>
      <c r="F39" s="88"/>
      <c r="G39" s="88">
        <v>3</v>
      </c>
      <c r="H39" s="89"/>
      <c r="I39" s="108">
        <f t="shared" si="3"/>
        <v>0</v>
      </c>
      <c r="J39" s="108">
        <f t="shared" si="4"/>
        <v>0</v>
      </c>
      <c r="K39" s="108">
        <f t="shared" si="5"/>
        <v>0</v>
      </c>
      <c r="L39" s="109">
        <f t="shared" si="6"/>
        <v>0</v>
      </c>
      <c r="M39" s="110">
        <f t="shared" si="7"/>
        <v>3</v>
      </c>
      <c r="N39" s="111">
        <f t="shared" si="1"/>
        <v>0</v>
      </c>
      <c r="O39" s="112">
        <f t="shared" si="2"/>
        <v>3</v>
      </c>
    </row>
    <row r="40" spans="1:15">
      <c r="A40" s="88">
        <v>2020200573</v>
      </c>
      <c r="B40" s="88" t="s">
        <v>62</v>
      </c>
      <c r="C40" s="94">
        <v>0</v>
      </c>
      <c r="D40" s="94">
        <v>0</v>
      </c>
      <c r="E40" s="94"/>
      <c r="F40" s="94"/>
      <c r="G40" s="82">
        <v>2</v>
      </c>
      <c r="H40" s="96"/>
      <c r="I40" s="108">
        <f t="shared" si="3"/>
        <v>0</v>
      </c>
      <c r="J40" s="108">
        <f t="shared" si="4"/>
        <v>0</v>
      </c>
      <c r="K40" s="108">
        <f t="shared" si="5"/>
        <v>0</v>
      </c>
      <c r="L40" s="109">
        <f t="shared" si="6"/>
        <v>0</v>
      </c>
      <c r="M40" s="110">
        <f t="shared" si="7"/>
        <v>2</v>
      </c>
      <c r="N40" s="111">
        <f t="shared" si="1"/>
        <v>0</v>
      </c>
      <c r="O40" s="112">
        <f t="shared" si="2"/>
        <v>2</v>
      </c>
    </row>
    <row r="41" spans="1:15">
      <c r="A41" s="88">
        <v>2021200578</v>
      </c>
      <c r="B41" s="88" t="s">
        <v>63</v>
      </c>
      <c r="C41" s="88">
        <v>0</v>
      </c>
      <c r="D41" s="88">
        <v>0</v>
      </c>
      <c r="E41" s="86"/>
      <c r="F41" s="86"/>
      <c r="G41" s="86">
        <v>4</v>
      </c>
      <c r="H41" s="97"/>
      <c r="I41" s="108">
        <f t="shared" si="3"/>
        <v>0</v>
      </c>
      <c r="J41" s="108">
        <f t="shared" si="4"/>
        <v>0</v>
      </c>
      <c r="K41" s="108">
        <f t="shared" si="5"/>
        <v>0</v>
      </c>
      <c r="L41" s="109">
        <f t="shared" si="6"/>
        <v>0</v>
      </c>
      <c r="M41" s="110">
        <f t="shared" si="7"/>
        <v>4</v>
      </c>
      <c r="N41" s="111">
        <f t="shared" si="1"/>
        <v>0</v>
      </c>
      <c r="O41" s="112">
        <f t="shared" si="2"/>
        <v>4</v>
      </c>
    </row>
    <row r="42" spans="1:15">
      <c r="A42" s="3">
        <v>2022200616</v>
      </c>
      <c r="B42" s="98" t="s">
        <v>64</v>
      </c>
      <c r="C42" s="94">
        <v>0</v>
      </c>
      <c r="D42" s="94">
        <v>0</v>
      </c>
      <c r="E42" s="86"/>
      <c r="F42" s="86"/>
      <c r="G42" s="86">
        <v>4</v>
      </c>
      <c r="H42" s="97"/>
      <c r="I42" s="108">
        <f t="shared" si="3"/>
        <v>0</v>
      </c>
      <c r="J42" s="108">
        <f t="shared" si="4"/>
        <v>0</v>
      </c>
      <c r="K42" s="108">
        <f t="shared" si="5"/>
        <v>0</v>
      </c>
      <c r="L42" s="109">
        <f t="shared" si="6"/>
        <v>0</v>
      </c>
      <c r="M42" s="110">
        <f t="shared" si="7"/>
        <v>4</v>
      </c>
      <c r="N42" s="111">
        <f t="shared" si="1"/>
        <v>0</v>
      </c>
      <c r="O42" s="112">
        <f t="shared" si="2"/>
        <v>4</v>
      </c>
    </row>
    <row r="43" spans="1:15">
      <c r="A43" s="79">
        <v>2022200622</v>
      </c>
      <c r="B43" s="95" t="s">
        <v>65</v>
      </c>
      <c r="C43" s="88">
        <v>0</v>
      </c>
      <c r="D43" s="88">
        <v>0</v>
      </c>
      <c r="E43" s="86"/>
      <c r="F43" s="86"/>
      <c r="G43" s="86"/>
      <c r="H43" s="97"/>
      <c r="I43" s="108">
        <f t="shared" si="3"/>
        <v>0</v>
      </c>
      <c r="J43" s="108">
        <f t="shared" si="4"/>
        <v>0</v>
      </c>
      <c r="K43" s="108">
        <f t="shared" si="5"/>
        <v>0</v>
      </c>
      <c r="L43" s="109">
        <f t="shared" si="6"/>
        <v>0</v>
      </c>
      <c r="M43" s="110">
        <f t="shared" si="7"/>
        <v>0</v>
      </c>
      <c r="N43" s="111">
        <f t="shared" si="1"/>
        <v>0</v>
      </c>
      <c r="O43" s="112">
        <f t="shared" si="2"/>
        <v>0</v>
      </c>
    </row>
    <row r="44" spans="1:15">
      <c r="A44" s="79">
        <v>2023200676</v>
      </c>
      <c r="B44" s="88" t="s">
        <v>66</v>
      </c>
      <c r="C44" s="81">
        <v>48</v>
      </c>
      <c r="D44" s="81">
        <v>28</v>
      </c>
      <c r="E44" s="86">
        <v>0</v>
      </c>
      <c r="F44" s="86">
        <v>4</v>
      </c>
      <c r="G44" s="86">
        <v>10</v>
      </c>
      <c r="H44" s="97">
        <v>1</v>
      </c>
      <c r="I44" s="108">
        <f t="shared" si="3"/>
        <v>48</v>
      </c>
      <c r="J44" s="108">
        <f t="shared" si="4"/>
        <v>28</v>
      </c>
      <c r="K44" s="108">
        <f t="shared" si="5"/>
        <v>0</v>
      </c>
      <c r="L44" s="109">
        <f t="shared" si="6"/>
        <v>4</v>
      </c>
      <c r="M44" s="110">
        <f t="shared" si="7"/>
        <v>10</v>
      </c>
      <c r="N44" s="111">
        <f t="shared" si="1"/>
        <v>1</v>
      </c>
      <c r="O44" s="112">
        <f t="shared" si="2"/>
        <v>15</v>
      </c>
    </row>
    <row r="45" spans="1:15">
      <c r="A45" s="79">
        <v>2023200686</v>
      </c>
      <c r="B45" s="95" t="s">
        <v>67</v>
      </c>
      <c r="C45" s="93">
        <v>0</v>
      </c>
      <c r="D45" s="81">
        <v>93</v>
      </c>
      <c r="E45" s="86"/>
      <c r="F45" s="86">
        <v>8</v>
      </c>
      <c r="G45" s="99">
        <v>8</v>
      </c>
      <c r="H45" s="95">
        <v>0.5</v>
      </c>
      <c r="I45" s="108">
        <f t="shared" si="3"/>
        <v>0</v>
      </c>
      <c r="J45" s="108">
        <f t="shared" si="4"/>
        <v>93</v>
      </c>
      <c r="K45" s="108">
        <f t="shared" si="5"/>
        <v>0</v>
      </c>
      <c r="L45" s="109">
        <f t="shared" si="6"/>
        <v>8</v>
      </c>
      <c r="M45" s="110">
        <f t="shared" si="7"/>
        <v>8</v>
      </c>
      <c r="N45" s="111">
        <f t="shared" si="1"/>
        <v>0.5</v>
      </c>
      <c r="O45" s="112">
        <f t="shared" si="2"/>
        <v>16.5</v>
      </c>
    </row>
    <row r="46" spans="1:15">
      <c r="A46" s="79">
        <v>1996200254</v>
      </c>
      <c r="B46" s="95" t="s">
        <v>68</v>
      </c>
      <c r="C46" s="81">
        <v>42</v>
      </c>
      <c r="D46" s="81">
        <v>31</v>
      </c>
      <c r="E46" s="86"/>
      <c r="F46" s="86"/>
      <c r="G46" s="86"/>
      <c r="H46" s="97"/>
      <c r="I46" s="108">
        <f t="shared" si="3"/>
        <v>42</v>
      </c>
      <c r="J46" s="108">
        <f t="shared" si="4"/>
        <v>31</v>
      </c>
      <c r="K46" s="108">
        <f t="shared" si="5"/>
        <v>0</v>
      </c>
      <c r="L46" s="109">
        <f t="shared" si="6"/>
        <v>0</v>
      </c>
      <c r="M46" s="110">
        <f t="shared" si="7"/>
        <v>0</v>
      </c>
      <c r="N46" s="111">
        <f t="shared" si="1"/>
        <v>0</v>
      </c>
      <c r="O46" s="112">
        <f t="shared" si="2"/>
        <v>0</v>
      </c>
    </row>
    <row r="47" spans="1:15">
      <c r="A47" s="94">
        <v>1989100048</v>
      </c>
      <c r="B47" s="95" t="s">
        <v>70</v>
      </c>
      <c r="C47" s="2">
        <v>84</v>
      </c>
      <c r="D47" s="2">
        <v>0</v>
      </c>
      <c r="E47" s="3">
        <v>2</v>
      </c>
      <c r="F47" s="3">
        <v>2</v>
      </c>
      <c r="G47" s="86"/>
      <c r="H47" s="97"/>
      <c r="I47" s="108">
        <f t="shared" si="3"/>
        <v>84</v>
      </c>
      <c r="J47" s="108">
        <f t="shared" si="4"/>
        <v>0</v>
      </c>
      <c r="K47" s="108">
        <f t="shared" si="5"/>
        <v>2</v>
      </c>
      <c r="L47" s="109">
        <f t="shared" si="6"/>
        <v>2</v>
      </c>
      <c r="M47" s="110">
        <f t="shared" si="7"/>
        <v>0</v>
      </c>
      <c r="N47" s="111">
        <f t="shared" si="1"/>
        <v>0</v>
      </c>
      <c r="O47" s="112">
        <f t="shared" si="2"/>
        <v>4</v>
      </c>
    </row>
    <row r="48" spans="1:15">
      <c r="A48" s="94">
        <v>2014160140</v>
      </c>
      <c r="B48" s="95" t="s">
        <v>72</v>
      </c>
      <c r="C48" s="2">
        <v>0</v>
      </c>
      <c r="D48" s="2">
        <v>0</v>
      </c>
      <c r="E48" s="86"/>
      <c r="F48" s="86"/>
      <c r="G48" s="86"/>
      <c r="H48" s="97"/>
      <c r="I48" s="108">
        <f t="shared" si="3"/>
        <v>0</v>
      </c>
      <c r="J48" s="108">
        <f t="shared" si="4"/>
        <v>0</v>
      </c>
      <c r="K48" s="108">
        <f t="shared" si="5"/>
        <v>0</v>
      </c>
      <c r="L48" s="109">
        <f t="shared" si="6"/>
        <v>0</v>
      </c>
      <c r="M48" s="110">
        <f t="shared" si="7"/>
        <v>0</v>
      </c>
      <c r="N48" s="111">
        <f t="shared" si="1"/>
        <v>0</v>
      </c>
      <c r="O48" s="112">
        <f t="shared" si="2"/>
        <v>0</v>
      </c>
    </row>
    <row r="49" spans="1:15">
      <c r="A49" s="79">
        <v>2010170178</v>
      </c>
      <c r="B49" s="3" t="s">
        <v>74</v>
      </c>
      <c r="C49" s="81">
        <v>24</v>
      </c>
      <c r="D49" s="81">
        <v>17</v>
      </c>
      <c r="E49" s="86"/>
      <c r="F49" s="86"/>
      <c r="G49" s="100"/>
      <c r="H49" s="100"/>
      <c r="I49" s="108">
        <f t="shared" si="3"/>
        <v>24</v>
      </c>
      <c r="J49" s="108">
        <f t="shared" si="4"/>
        <v>17</v>
      </c>
      <c r="K49" s="108">
        <f t="shared" si="5"/>
        <v>0</v>
      </c>
      <c r="L49" s="109">
        <f t="shared" si="6"/>
        <v>0</v>
      </c>
      <c r="M49" s="110">
        <f t="shared" si="7"/>
        <v>0</v>
      </c>
      <c r="N49" s="111">
        <f t="shared" si="1"/>
        <v>0</v>
      </c>
      <c r="O49" s="112">
        <f t="shared" si="2"/>
        <v>0</v>
      </c>
    </row>
  </sheetData>
  <mergeCells count="10">
    <mergeCell ref="A1:O1"/>
    <mergeCell ref="A2:B2"/>
    <mergeCell ref="C2:D2"/>
    <mergeCell ref="F2:G2"/>
    <mergeCell ref="H2:I2"/>
    <mergeCell ref="A3:O3"/>
    <mergeCell ref="C4:H4"/>
    <mergeCell ref="I4:O4"/>
    <mergeCell ref="A4:A5"/>
    <mergeCell ref="B4:B5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1"/>
  <sheetViews>
    <sheetView topLeftCell="A39" workbookViewId="0">
      <selection activeCell="C55" sqref="C55"/>
    </sheetView>
  </sheetViews>
  <sheetFormatPr defaultColWidth="9" defaultRowHeight="15.6"/>
  <cols>
    <col min="1" max="1" width="16.25" customWidth="1"/>
    <col min="2" max="2" width="19.9" style="37" customWidth="1"/>
    <col min="3" max="3" width="10.2" customWidth="1"/>
    <col min="4" max="4" width="10.1" customWidth="1"/>
    <col min="5" max="5" width="11" customWidth="1"/>
    <col min="7" max="7" width="18.9" customWidth="1"/>
    <col min="8" max="8" width="22.7" customWidth="1"/>
    <col min="11" max="11" width="12.3" customWidth="1"/>
  </cols>
  <sheetData>
    <row r="1" ht="27" customHeight="1" spans="1:11">
      <c r="A1" s="38" t="s">
        <v>225</v>
      </c>
      <c r="B1" s="38"/>
      <c r="C1" s="38"/>
      <c r="D1" s="38"/>
      <c r="E1" s="38"/>
      <c r="G1" s="38" t="s">
        <v>226</v>
      </c>
      <c r="H1" s="38"/>
      <c r="I1" s="38"/>
      <c r="J1" s="38"/>
      <c r="K1" s="38"/>
    </row>
    <row r="2" ht="20" customHeight="1" spans="1:14">
      <c r="A2" s="39" t="s">
        <v>227</v>
      </c>
      <c r="B2" s="39"/>
      <c r="C2" s="39"/>
      <c r="D2" s="39"/>
      <c r="E2" s="39"/>
      <c r="G2" s="39" t="s">
        <v>228</v>
      </c>
      <c r="H2" s="39"/>
      <c r="I2" s="39"/>
      <c r="J2" s="39"/>
      <c r="K2" s="39"/>
      <c r="M2" s="46" t="s">
        <v>38</v>
      </c>
      <c r="N2">
        <v>3</v>
      </c>
    </row>
    <row r="3" ht="20" customHeight="1" spans="1:13">
      <c r="A3" s="40" t="s">
        <v>87</v>
      </c>
      <c r="B3" s="39" t="s">
        <v>229</v>
      </c>
      <c r="C3" s="39" t="s">
        <v>230</v>
      </c>
      <c r="D3" s="41" t="s">
        <v>231</v>
      </c>
      <c r="E3" s="42"/>
      <c r="G3" s="40" t="s">
        <v>87</v>
      </c>
      <c r="H3" s="39" t="s">
        <v>229</v>
      </c>
      <c r="I3" s="39" t="s">
        <v>230</v>
      </c>
      <c r="J3" s="41" t="s">
        <v>231</v>
      </c>
      <c r="K3" s="42"/>
      <c r="M3" s="46" t="s">
        <v>38</v>
      </c>
    </row>
    <row r="4" ht="20" customHeight="1" spans="1:14">
      <c r="A4" s="43" t="s">
        <v>105</v>
      </c>
      <c r="B4" s="43" t="s">
        <v>121</v>
      </c>
      <c r="C4" s="44" t="s">
        <v>232</v>
      </c>
      <c r="D4" s="45" t="s">
        <v>21</v>
      </c>
      <c r="E4" s="46" t="s">
        <v>42</v>
      </c>
      <c r="G4" s="43" t="s">
        <v>116</v>
      </c>
      <c r="H4" s="3" t="s">
        <v>107</v>
      </c>
      <c r="I4" s="44">
        <v>5306</v>
      </c>
      <c r="J4" s="45" t="s">
        <v>32</v>
      </c>
      <c r="K4" s="45" t="s">
        <v>23</v>
      </c>
      <c r="M4" s="46" t="s">
        <v>41</v>
      </c>
      <c r="N4">
        <v>6</v>
      </c>
    </row>
    <row r="5" ht="20" customHeight="1" spans="1:13">
      <c r="A5" s="43" t="s">
        <v>136</v>
      </c>
      <c r="B5" s="43" t="s">
        <v>141</v>
      </c>
      <c r="C5" s="44" t="s">
        <v>233</v>
      </c>
      <c r="D5" s="45" t="s">
        <v>23</v>
      </c>
      <c r="E5" s="46" t="s">
        <v>49</v>
      </c>
      <c r="G5" s="43" t="s">
        <v>117</v>
      </c>
      <c r="H5" s="3" t="s">
        <v>107</v>
      </c>
      <c r="I5" s="44" t="s">
        <v>232</v>
      </c>
      <c r="J5" s="45" t="s">
        <v>38</v>
      </c>
      <c r="K5" s="46"/>
      <c r="M5" s="46" t="s">
        <v>41</v>
      </c>
    </row>
    <row r="6" ht="20" customHeight="1" spans="1:13">
      <c r="A6" s="47" t="s">
        <v>137</v>
      </c>
      <c r="B6" s="43" t="s">
        <v>141</v>
      </c>
      <c r="C6" s="44" t="s">
        <v>234</v>
      </c>
      <c r="D6" s="46" t="s">
        <v>46</v>
      </c>
      <c r="E6" s="46" t="s">
        <v>50</v>
      </c>
      <c r="G6" s="43" t="s">
        <v>111</v>
      </c>
      <c r="H6" s="3" t="s">
        <v>107</v>
      </c>
      <c r="I6" s="44" t="s">
        <v>234</v>
      </c>
      <c r="J6" s="51" t="s">
        <v>34</v>
      </c>
      <c r="K6" s="46" t="s">
        <v>53</v>
      </c>
      <c r="M6" s="46" t="s">
        <v>41</v>
      </c>
    </row>
    <row r="7" ht="20" customHeight="1" spans="1:13">
      <c r="A7" s="43" t="s">
        <v>144</v>
      </c>
      <c r="B7" s="43" t="s">
        <v>149</v>
      </c>
      <c r="C7" s="44" t="s">
        <v>235</v>
      </c>
      <c r="D7" s="45" t="s">
        <v>27</v>
      </c>
      <c r="E7" s="46" t="s">
        <v>58</v>
      </c>
      <c r="G7" s="43" t="s">
        <v>125</v>
      </c>
      <c r="H7" s="3" t="s">
        <v>107</v>
      </c>
      <c r="I7" s="44" t="s">
        <v>233</v>
      </c>
      <c r="J7" s="51" t="s">
        <v>36</v>
      </c>
      <c r="K7" s="43" t="s">
        <v>54</v>
      </c>
      <c r="M7" s="46" t="s">
        <v>41</v>
      </c>
    </row>
    <row r="8" ht="20" customHeight="1" spans="1:13">
      <c r="A8" s="43" t="s">
        <v>123</v>
      </c>
      <c r="B8" s="43" t="s">
        <v>146</v>
      </c>
      <c r="C8" s="44">
        <v>1303</v>
      </c>
      <c r="D8" s="45" t="s">
        <v>29</v>
      </c>
      <c r="E8" s="46" t="s">
        <v>66</v>
      </c>
      <c r="G8" s="43" t="s">
        <v>158</v>
      </c>
      <c r="H8" s="3" t="s">
        <v>107</v>
      </c>
      <c r="I8" s="44">
        <v>5204</v>
      </c>
      <c r="J8" s="51" t="s">
        <v>46</v>
      </c>
      <c r="K8" s="210" t="s">
        <v>55</v>
      </c>
      <c r="M8" s="46" t="s">
        <v>41</v>
      </c>
    </row>
    <row r="9" ht="20" customHeight="1" spans="1:13">
      <c r="A9" s="48" t="s">
        <v>236</v>
      </c>
      <c r="B9" s="49"/>
      <c r="C9" s="49"/>
      <c r="D9" s="49"/>
      <c r="E9" s="50"/>
      <c r="G9" s="43" t="s">
        <v>108</v>
      </c>
      <c r="H9" s="3" t="s">
        <v>107</v>
      </c>
      <c r="I9" s="44">
        <v>5303</v>
      </c>
      <c r="J9" s="53" t="s">
        <v>56</v>
      </c>
      <c r="K9" s="46" t="s">
        <v>67</v>
      </c>
      <c r="M9" s="46" t="s">
        <v>41</v>
      </c>
    </row>
    <row r="10" ht="20" customHeight="1" spans="1:14">
      <c r="A10" s="40" t="s">
        <v>87</v>
      </c>
      <c r="B10" s="39" t="s">
        <v>229</v>
      </c>
      <c r="C10" s="39" t="s">
        <v>230</v>
      </c>
      <c r="D10" s="41" t="s">
        <v>231</v>
      </c>
      <c r="E10" s="42"/>
      <c r="G10" s="43" t="s">
        <v>237</v>
      </c>
      <c r="H10" s="3" t="s">
        <v>107</v>
      </c>
      <c r="I10" s="44">
        <v>5301</v>
      </c>
      <c r="J10" s="45" t="s">
        <v>40</v>
      </c>
      <c r="K10" s="53" t="s">
        <v>57</v>
      </c>
      <c r="M10" s="51" t="s">
        <v>36</v>
      </c>
      <c r="N10">
        <v>8</v>
      </c>
    </row>
    <row r="11" ht="20" customHeight="1" spans="1:13">
      <c r="A11" s="43" t="s">
        <v>105</v>
      </c>
      <c r="B11" s="43" t="s">
        <v>152</v>
      </c>
      <c r="C11" s="44" t="s">
        <v>232</v>
      </c>
      <c r="D11" s="45" t="s">
        <v>40</v>
      </c>
      <c r="E11" s="46"/>
      <c r="G11" s="43" t="s">
        <v>124</v>
      </c>
      <c r="H11" s="3" t="s">
        <v>107</v>
      </c>
      <c r="I11" s="44">
        <v>5404</v>
      </c>
      <c r="J11" s="45" t="s">
        <v>27</v>
      </c>
      <c r="K11" s="46" t="s">
        <v>58</v>
      </c>
      <c r="M11" s="51" t="s">
        <v>36</v>
      </c>
    </row>
    <row r="12" ht="20" customHeight="1" spans="1:13">
      <c r="A12" s="43" t="s">
        <v>136</v>
      </c>
      <c r="B12" s="43" t="s">
        <v>192</v>
      </c>
      <c r="C12" s="44" t="s">
        <v>233</v>
      </c>
      <c r="D12" s="51" t="s">
        <v>34</v>
      </c>
      <c r="E12" s="46" t="s">
        <v>53</v>
      </c>
      <c r="G12" s="43" t="s">
        <v>126</v>
      </c>
      <c r="H12" s="3" t="s">
        <v>107</v>
      </c>
      <c r="I12" s="44" t="s">
        <v>235</v>
      </c>
      <c r="J12" s="45" t="s">
        <v>29</v>
      </c>
      <c r="K12" s="46" t="s">
        <v>66</v>
      </c>
      <c r="M12" s="51" t="s">
        <v>36</v>
      </c>
    </row>
    <row r="13" ht="20" customHeight="1" spans="1:13">
      <c r="A13" s="47" t="s">
        <v>137</v>
      </c>
      <c r="B13" s="43" t="s">
        <v>192</v>
      </c>
      <c r="C13" s="44" t="s">
        <v>234</v>
      </c>
      <c r="D13" s="51" t="s">
        <v>36</v>
      </c>
      <c r="E13" s="43" t="s">
        <v>54</v>
      </c>
      <c r="G13" s="48" t="s">
        <v>238</v>
      </c>
      <c r="H13" s="49"/>
      <c r="I13" s="49"/>
      <c r="J13" s="49"/>
      <c r="K13" s="50"/>
      <c r="M13" s="51" t="s">
        <v>36</v>
      </c>
    </row>
    <row r="14" ht="20" customHeight="1" spans="1:13">
      <c r="A14" s="43" t="s">
        <v>144</v>
      </c>
      <c r="B14" s="43" t="s">
        <v>192</v>
      </c>
      <c r="C14" s="44" t="s">
        <v>235</v>
      </c>
      <c r="D14" s="51" t="s">
        <v>23</v>
      </c>
      <c r="E14" s="210" t="s">
        <v>55</v>
      </c>
      <c r="G14" s="40" t="s">
        <v>87</v>
      </c>
      <c r="H14" s="39" t="s">
        <v>229</v>
      </c>
      <c r="I14" s="39" t="s">
        <v>230</v>
      </c>
      <c r="J14" s="41" t="s">
        <v>231</v>
      </c>
      <c r="K14" s="42"/>
      <c r="M14" s="51" t="s">
        <v>36</v>
      </c>
    </row>
    <row r="15" ht="20" customHeight="1" spans="1:13">
      <c r="A15" s="43" t="s">
        <v>123</v>
      </c>
      <c r="B15" s="43" t="s">
        <v>239</v>
      </c>
      <c r="C15" s="44">
        <v>1306</v>
      </c>
      <c r="D15" s="53" t="s">
        <v>56</v>
      </c>
      <c r="E15" s="46" t="s">
        <v>67</v>
      </c>
      <c r="G15" s="43" t="s">
        <v>199</v>
      </c>
      <c r="H15" s="3" t="s">
        <v>187</v>
      </c>
      <c r="I15" s="44" t="s">
        <v>235</v>
      </c>
      <c r="J15" s="45" t="s">
        <v>23</v>
      </c>
      <c r="K15" s="46" t="s">
        <v>49</v>
      </c>
      <c r="M15" s="51" t="s">
        <v>36</v>
      </c>
    </row>
    <row r="16" ht="20" customHeight="1" spans="1:13">
      <c r="A16" s="54" t="s">
        <v>240</v>
      </c>
      <c r="B16" s="55"/>
      <c r="C16" s="55"/>
      <c r="D16" s="55"/>
      <c r="E16" s="56"/>
      <c r="G16" s="57" t="s">
        <v>200</v>
      </c>
      <c r="H16" s="3" t="s">
        <v>187</v>
      </c>
      <c r="I16" s="44">
        <v>5301</v>
      </c>
      <c r="J16" s="46" t="s">
        <v>46</v>
      </c>
      <c r="K16" s="46" t="s">
        <v>50</v>
      </c>
      <c r="M16" s="51" t="s">
        <v>36</v>
      </c>
    </row>
    <row r="17" ht="20" customHeight="1" spans="1:13">
      <c r="A17" s="40" t="s">
        <v>87</v>
      </c>
      <c r="B17" s="39" t="s">
        <v>229</v>
      </c>
      <c r="C17" s="39" t="s">
        <v>230</v>
      </c>
      <c r="D17" s="41" t="s">
        <v>231</v>
      </c>
      <c r="E17" s="42"/>
      <c r="G17" s="47" t="s">
        <v>194</v>
      </c>
      <c r="H17" s="3" t="s">
        <v>187</v>
      </c>
      <c r="I17" s="44" t="s">
        <v>234</v>
      </c>
      <c r="J17" s="45" t="s">
        <v>27</v>
      </c>
      <c r="K17" s="46" t="s">
        <v>58</v>
      </c>
      <c r="M17" s="51" t="s">
        <v>36</v>
      </c>
    </row>
    <row r="18" ht="20" customHeight="1" spans="1:14">
      <c r="A18" s="43" t="s">
        <v>105</v>
      </c>
      <c r="B18" s="43" t="s">
        <v>134</v>
      </c>
      <c r="C18" s="44" t="s">
        <v>232</v>
      </c>
      <c r="D18" s="45" t="s">
        <v>21</v>
      </c>
      <c r="E18" s="46" t="s">
        <v>42</v>
      </c>
      <c r="G18" s="47" t="s">
        <v>195</v>
      </c>
      <c r="H18" s="3" t="s">
        <v>187</v>
      </c>
      <c r="I18" s="44" t="s">
        <v>233</v>
      </c>
      <c r="J18" s="45" t="s">
        <v>29</v>
      </c>
      <c r="K18" s="46" t="s">
        <v>66</v>
      </c>
      <c r="M18" s="45" t="s">
        <v>40</v>
      </c>
      <c r="N18">
        <v>8</v>
      </c>
    </row>
    <row r="19" ht="20" customHeight="1" spans="1:13">
      <c r="A19" s="43" t="s">
        <v>144</v>
      </c>
      <c r="B19" s="43" t="s">
        <v>134</v>
      </c>
      <c r="C19" s="44" t="s">
        <v>235</v>
      </c>
      <c r="D19" s="45" t="s">
        <v>23</v>
      </c>
      <c r="E19" s="46" t="s">
        <v>60</v>
      </c>
      <c r="G19" s="43" t="s">
        <v>196</v>
      </c>
      <c r="H19" s="3" t="s">
        <v>187</v>
      </c>
      <c r="I19" s="44" t="s">
        <v>232</v>
      </c>
      <c r="J19" s="45" t="s">
        <v>32</v>
      </c>
      <c r="K19" s="46" t="s">
        <v>53</v>
      </c>
      <c r="M19" s="45" t="s">
        <v>40</v>
      </c>
    </row>
    <row r="20" ht="20" customHeight="1" spans="1:13">
      <c r="A20" s="43" t="s">
        <v>123</v>
      </c>
      <c r="B20" s="43" t="s">
        <v>134</v>
      </c>
      <c r="C20" s="44">
        <v>1305</v>
      </c>
      <c r="D20" s="46" t="s">
        <v>46</v>
      </c>
      <c r="E20" s="46" t="s">
        <v>50</v>
      </c>
      <c r="G20" s="54" t="s">
        <v>241</v>
      </c>
      <c r="H20" s="55"/>
      <c r="I20" s="55"/>
      <c r="J20" s="55"/>
      <c r="K20" s="56"/>
      <c r="M20" s="45" t="s">
        <v>40</v>
      </c>
    </row>
    <row r="21" ht="20" customHeight="1" spans="1:13">
      <c r="A21" s="43" t="s">
        <v>136</v>
      </c>
      <c r="B21" s="43" t="s">
        <v>242</v>
      </c>
      <c r="C21" s="58">
        <v>1304</v>
      </c>
      <c r="D21" s="46" t="s">
        <v>49</v>
      </c>
      <c r="E21" s="46" t="s">
        <v>62</v>
      </c>
      <c r="G21" s="40" t="s">
        <v>87</v>
      </c>
      <c r="H21" s="39" t="s">
        <v>229</v>
      </c>
      <c r="I21" s="39" t="s">
        <v>230</v>
      </c>
      <c r="J21" s="41" t="s">
        <v>231</v>
      </c>
      <c r="K21" s="42"/>
      <c r="M21" s="45" t="s">
        <v>40</v>
      </c>
    </row>
    <row r="22" ht="20" customHeight="1" spans="1:13">
      <c r="A22" s="47" t="s">
        <v>137</v>
      </c>
      <c r="B22" s="43" t="s">
        <v>242</v>
      </c>
      <c r="C22" s="58">
        <v>5305</v>
      </c>
      <c r="D22" s="46" t="s">
        <v>58</v>
      </c>
      <c r="E22" s="46" t="s">
        <v>44</v>
      </c>
      <c r="G22" s="57" t="s">
        <v>157</v>
      </c>
      <c r="H22" s="3" t="s">
        <v>112</v>
      </c>
      <c r="I22" s="44">
        <v>5306</v>
      </c>
      <c r="J22" s="45" t="s">
        <v>32</v>
      </c>
      <c r="K22" s="46" t="s">
        <v>66</v>
      </c>
      <c r="M22" s="45" t="s">
        <v>40</v>
      </c>
    </row>
    <row r="23" ht="20" customHeight="1" spans="1:13">
      <c r="A23" s="43" t="s">
        <v>168</v>
      </c>
      <c r="B23" s="43" t="s">
        <v>184</v>
      </c>
      <c r="C23" s="59">
        <v>3202</v>
      </c>
      <c r="D23" s="45" t="s">
        <v>27</v>
      </c>
      <c r="E23" s="46" t="s">
        <v>63</v>
      </c>
      <c r="G23" s="57" t="s">
        <v>155</v>
      </c>
      <c r="H23" s="3" t="s">
        <v>112</v>
      </c>
      <c r="I23" s="44">
        <v>5307</v>
      </c>
      <c r="J23" s="45" t="s">
        <v>33</v>
      </c>
      <c r="K23" s="46"/>
      <c r="M23" s="45" t="s">
        <v>40</v>
      </c>
    </row>
    <row r="24" ht="20" customHeight="1" spans="1:13">
      <c r="A24" s="43" t="s">
        <v>169</v>
      </c>
      <c r="B24" s="43" t="s">
        <v>184</v>
      </c>
      <c r="C24" s="59">
        <v>3304</v>
      </c>
      <c r="D24" s="45" t="s">
        <v>29</v>
      </c>
      <c r="E24" s="46" t="s">
        <v>66</v>
      </c>
      <c r="G24" s="43" t="s">
        <v>116</v>
      </c>
      <c r="H24" s="3" t="s">
        <v>112</v>
      </c>
      <c r="I24" s="44" t="s">
        <v>234</v>
      </c>
      <c r="J24" s="51" t="s">
        <v>34</v>
      </c>
      <c r="K24" s="45" t="s">
        <v>29</v>
      </c>
      <c r="M24" s="45" t="s">
        <v>40</v>
      </c>
    </row>
    <row r="25" ht="20" customHeight="1" spans="1:13">
      <c r="A25" s="43" t="s">
        <v>170</v>
      </c>
      <c r="B25" s="43" t="s">
        <v>184</v>
      </c>
      <c r="C25" s="44">
        <v>5306</v>
      </c>
      <c r="D25" s="45" t="s">
        <v>32</v>
      </c>
      <c r="E25" s="46" t="s">
        <v>51</v>
      </c>
      <c r="G25" s="43" t="s">
        <v>117</v>
      </c>
      <c r="H25" s="3" t="s">
        <v>112</v>
      </c>
      <c r="I25" s="44" t="s">
        <v>233</v>
      </c>
      <c r="J25" s="51" t="s">
        <v>36</v>
      </c>
      <c r="K25" s="43" t="s">
        <v>54</v>
      </c>
      <c r="M25" s="45" t="s">
        <v>40</v>
      </c>
    </row>
    <row r="26" ht="20" customHeight="1" spans="1:14">
      <c r="A26" s="43" t="s">
        <v>171</v>
      </c>
      <c r="B26" s="43" t="s">
        <v>184</v>
      </c>
      <c r="C26" s="44">
        <v>5307</v>
      </c>
      <c r="D26" s="45" t="s">
        <v>33</v>
      </c>
      <c r="E26" s="46"/>
      <c r="G26" s="43" t="s">
        <v>111</v>
      </c>
      <c r="H26" s="3" t="s">
        <v>112</v>
      </c>
      <c r="I26" s="44">
        <v>5204</v>
      </c>
      <c r="J26" s="51" t="s">
        <v>49</v>
      </c>
      <c r="K26" s="210" t="s">
        <v>55</v>
      </c>
      <c r="M26" s="46" t="s">
        <v>53</v>
      </c>
      <c r="N26">
        <v>10</v>
      </c>
    </row>
    <row r="27" ht="20" customHeight="1" spans="1:13">
      <c r="A27" s="43" t="s">
        <v>243</v>
      </c>
      <c r="B27" s="43" t="s">
        <v>184</v>
      </c>
      <c r="C27" s="44" t="s">
        <v>234</v>
      </c>
      <c r="D27" s="51" t="s">
        <v>34</v>
      </c>
      <c r="E27" s="46" t="s">
        <v>53</v>
      </c>
      <c r="G27" s="43" t="s">
        <v>125</v>
      </c>
      <c r="H27" s="3" t="s">
        <v>112</v>
      </c>
      <c r="I27" s="44">
        <v>5303</v>
      </c>
      <c r="J27" s="53" t="s">
        <v>56</v>
      </c>
      <c r="K27" s="46" t="s">
        <v>67</v>
      </c>
      <c r="M27" s="46" t="s">
        <v>53</v>
      </c>
    </row>
    <row r="28" ht="20" customHeight="1" spans="1:13">
      <c r="A28" s="43" t="s">
        <v>173</v>
      </c>
      <c r="B28" s="43" t="s">
        <v>184</v>
      </c>
      <c r="C28" s="44" t="s">
        <v>233</v>
      </c>
      <c r="D28" s="51" t="s">
        <v>36</v>
      </c>
      <c r="E28" s="43" t="s">
        <v>54</v>
      </c>
      <c r="G28" s="43" t="s">
        <v>158</v>
      </c>
      <c r="H28" s="3" t="s">
        <v>112</v>
      </c>
      <c r="I28" s="44">
        <v>5301</v>
      </c>
      <c r="J28" s="45" t="s">
        <v>40</v>
      </c>
      <c r="K28" s="53" t="s">
        <v>57</v>
      </c>
      <c r="M28" s="46" t="s">
        <v>53</v>
      </c>
    </row>
    <row r="29" ht="20" customHeight="1" spans="1:13">
      <c r="A29" s="43" t="s">
        <v>174</v>
      </c>
      <c r="B29" s="43" t="s">
        <v>184</v>
      </c>
      <c r="C29" s="59">
        <v>3302</v>
      </c>
      <c r="D29" s="210" t="s">
        <v>55</v>
      </c>
      <c r="E29" s="52"/>
      <c r="G29" s="47" t="s">
        <v>108</v>
      </c>
      <c r="H29" s="3" t="s">
        <v>112</v>
      </c>
      <c r="I29" s="44">
        <v>5404</v>
      </c>
      <c r="J29" s="46" t="s">
        <v>41</v>
      </c>
      <c r="K29" s="53" t="s">
        <v>64</v>
      </c>
      <c r="M29" s="46" t="s">
        <v>53</v>
      </c>
    </row>
    <row r="30" ht="20" customHeight="1" spans="1:13">
      <c r="A30" s="43" t="s">
        <v>175</v>
      </c>
      <c r="B30" s="43" t="s">
        <v>184</v>
      </c>
      <c r="C30" s="44">
        <v>5303</v>
      </c>
      <c r="D30" s="53" t="s">
        <v>56</v>
      </c>
      <c r="E30" s="46" t="s">
        <v>67</v>
      </c>
      <c r="G30" s="43" t="s">
        <v>237</v>
      </c>
      <c r="H30" s="3" t="s">
        <v>112</v>
      </c>
      <c r="I30" s="44">
        <v>5404</v>
      </c>
      <c r="J30" s="46" t="s">
        <v>63</v>
      </c>
      <c r="K30" s="46" t="s">
        <v>60</v>
      </c>
      <c r="M30" s="46" t="s">
        <v>53</v>
      </c>
    </row>
    <row r="31" ht="20" customHeight="1" spans="1:13">
      <c r="A31" s="43" t="s">
        <v>176</v>
      </c>
      <c r="B31" s="43" t="s">
        <v>184</v>
      </c>
      <c r="C31" s="44">
        <v>5301</v>
      </c>
      <c r="D31" s="45" t="s">
        <v>40</v>
      </c>
      <c r="E31" s="53" t="s">
        <v>57</v>
      </c>
      <c r="G31" s="43" t="s">
        <v>124</v>
      </c>
      <c r="H31" s="3" t="s">
        <v>112</v>
      </c>
      <c r="I31" s="44" t="s">
        <v>232</v>
      </c>
      <c r="J31" s="46" t="s">
        <v>58</v>
      </c>
      <c r="K31" s="45" t="s">
        <v>27</v>
      </c>
      <c r="M31" s="46" t="s">
        <v>53</v>
      </c>
    </row>
    <row r="32" ht="20" customHeight="1" spans="1:13">
      <c r="A32" s="43" t="s">
        <v>177</v>
      </c>
      <c r="B32" s="43" t="s">
        <v>184</v>
      </c>
      <c r="C32" s="59">
        <v>3303</v>
      </c>
      <c r="D32" s="46" t="s">
        <v>41</v>
      </c>
      <c r="E32" s="53" t="s">
        <v>64</v>
      </c>
      <c r="G32" s="43" t="s">
        <v>126</v>
      </c>
      <c r="H32" s="3" t="s">
        <v>112</v>
      </c>
      <c r="I32" s="44" t="s">
        <v>235</v>
      </c>
      <c r="J32" s="46" t="s">
        <v>53</v>
      </c>
      <c r="K32" s="45" t="s">
        <v>23</v>
      </c>
      <c r="M32" s="46" t="s">
        <v>53</v>
      </c>
    </row>
    <row r="33" ht="20" customHeight="1" spans="1:13">
      <c r="A33" s="54" t="s">
        <v>244</v>
      </c>
      <c r="B33" s="55"/>
      <c r="C33" s="55"/>
      <c r="D33" s="55"/>
      <c r="E33" s="56"/>
      <c r="G33" s="54" t="s">
        <v>245</v>
      </c>
      <c r="H33" s="55"/>
      <c r="I33" s="55"/>
      <c r="J33" s="55"/>
      <c r="K33" s="56"/>
      <c r="M33" s="46" t="s">
        <v>53</v>
      </c>
    </row>
    <row r="34" ht="20" customHeight="1" spans="1:13">
      <c r="A34" s="40" t="s">
        <v>87</v>
      </c>
      <c r="B34" s="39" t="s">
        <v>229</v>
      </c>
      <c r="C34" s="39" t="s">
        <v>230</v>
      </c>
      <c r="D34" s="41" t="s">
        <v>231</v>
      </c>
      <c r="E34" s="42"/>
      <c r="G34" s="40" t="s">
        <v>87</v>
      </c>
      <c r="H34" s="39" t="s">
        <v>229</v>
      </c>
      <c r="I34" s="39" t="s">
        <v>230</v>
      </c>
      <c r="J34" s="41" t="s">
        <v>231</v>
      </c>
      <c r="K34" s="42"/>
      <c r="M34" s="46" t="s">
        <v>53</v>
      </c>
    </row>
    <row r="35" ht="20" customHeight="1" spans="1:13">
      <c r="A35" s="43" t="s">
        <v>105</v>
      </c>
      <c r="B35" s="43" t="s">
        <v>142</v>
      </c>
      <c r="C35" s="44" t="s">
        <v>232</v>
      </c>
      <c r="D35" s="45" t="s">
        <v>21</v>
      </c>
      <c r="E35" s="46" t="s">
        <v>42</v>
      </c>
      <c r="G35" s="57" t="s">
        <v>157</v>
      </c>
      <c r="H35" s="43" t="s">
        <v>246</v>
      </c>
      <c r="I35" s="44" t="s">
        <v>235</v>
      </c>
      <c r="J35" s="45" t="s">
        <v>21</v>
      </c>
      <c r="K35" s="46" t="s">
        <v>42</v>
      </c>
      <c r="M35" s="46" t="s">
        <v>53</v>
      </c>
    </row>
    <row r="36" ht="20" customHeight="1" spans="1:14">
      <c r="A36" s="43" t="s">
        <v>136</v>
      </c>
      <c r="B36" s="43" t="s">
        <v>143</v>
      </c>
      <c r="C36" s="44" t="s">
        <v>233</v>
      </c>
      <c r="D36" s="45" t="s">
        <v>23</v>
      </c>
      <c r="E36" s="46" t="s">
        <v>49</v>
      </c>
      <c r="G36" s="57" t="s">
        <v>155</v>
      </c>
      <c r="H36" s="43" t="s">
        <v>246</v>
      </c>
      <c r="I36" s="44">
        <v>1304</v>
      </c>
      <c r="J36" s="45" t="s">
        <v>23</v>
      </c>
      <c r="K36" s="45" t="s">
        <v>40</v>
      </c>
      <c r="M36" s="45" t="s">
        <v>29</v>
      </c>
      <c r="N36">
        <v>10</v>
      </c>
    </row>
    <row r="37" ht="20" customHeight="1" spans="1:13">
      <c r="A37" s="47" t="s">
        <v>137</v>
      </c>
      <c r="B37" s="43" t="s">
        <v>143</v>
      </c>
      <c r="C37" s="44" t="s">
        <v>234</v>
      </c>
      <c r="D37" s="46" t="s">
        <v>46</v>
      </c>
      <c r="E37" s="46" t="s">
        <v>50</v>
      </c>
      <c r="G37" s="43" t="s">
        <v>116</v>
      </c>
      <c r="H37" s="43" t="s">
        <v>246</v>
      </c>
      <c r="I37" s="44">
        <v>1305</v>
      </c>
      <c r="J37" s="46" t="s">
        <v>44</v>
      </c>
      <c r="K37" s="210" t="s">
        <v>55</v>
      </c>
      <c r="M37" s="45" t="s">
        <v>29</v>
      </c>
    </row>
    <row r="38" ht="20" customHeight="1" spans="1:13">
      <c r="A38" s="43" t="s">
        <v>144</v>
      </c>
      <c r="B38" s="43" t="s">
        <v>143</v>
      </c>
      <c r="C38" s="44" t="s">
        <v>235</v>
      </c>
      <c r="D38" s="45" t="s">
        <v>27</v>
      </c>
      <c r="E38" s="46" t="s">
        <v>53</v>
      </c>
      <c r="G38" s="43" t="s">
        <v>117</v>
      </c>
      <c r="H38" s="43" t="s">
        <v>246</v>
      </c>
      <c r="I38" s="44">
        <v>1306</v>
      </c>
      <c r="J38" s="45" t="s">
        <v>27</v>
      </c>
      <c r="K38" s="46" t="s">
        <v>46</v>
      </c>
      <c r="M38" s="45" t="s">
        <v>29</v>
      </c>
    </row>
    <row r="39" ht="20" customHeight="1" spans="1:13">
      <c r="A39" s="43" t="s">
        <v>123</v>
      </c>
      <c r="B39" s="43" t="s">
        <v>143</v>
      </c>
      <c r="C39" s="44">
        <v>1303</v>
      </c>
      <c r="D39" s="45" t="s">
        <v>29</v>
      </c>
      <c r="E39" s="46" t="s">
        <v>66</v>
      </c>
      <c r="G39" s="43" t="s">
        <v>111</v>
      </c>
      <c r="H39" s="43" t="s">
        <v>246</v>
      </c>
      <c r="I39" s="44">
        <v>5404</v>
      </c>
      <c r="J39" s="53" t="s">
        <v>56</v>
      </c>
      <c r="K39" s="46" t="s">
        <v>66</v>
      </c>
      <c r="M39" s="45" t="s">
        <v>29</v>
      </c>
    </row>
    <row r="40" ht="20" customHeight="1" spans="1:13">
      <c r="A40" s="54" t="s">
        <v>247</v>
      </c>
      <c r="B40" s="55"/>
      <c r="C40" s="55"/>
      <c r="D40" s="55"/>
      <c r="E40" s="56"/>
      <c r="G40" s="43" t="s">
        <v>125</v>
      </c>
      <c r="H40" s="43" t="s">
        <v>246</v>
      </c>
      <c r="I40" s="44" t="s">
        <v>234</v>
      </c>
      <c r="J40" s="45" t="s">
        <v>29</v>
      </c>
      <c r="K40" s="46" t="s">
        <v>49</v>
      </c>
      <c r="M40" s="45" t="s">
        <v>29</v>
      </c>
    </row>
    <row r="41" ht="20" customHeight="1" spans="1:13">
      <c r="A41" s="40" t="s">
        <v>87</v>
      </c>
      <c r="B41" s="39" t="s">
        <v>229</v>
      </c>
      <c r="C41" s="39" t="s">
        <v>230</v>
      </c>
      <c r="D41" s="41" t="s">
        <v>231</v>
      </c>
      <c r="E41" s="42"/>
      <c r="G41" s="43" t="s">
        <v>158</v>
      </c>
      <c r="H41" s="43" t="s">
        <v>246</v>
      </c>
      <c r="I41" s="44">
        <v>5305</v>
      </c>
      <c r="J41" s="46" t="s">
        <v>67</v>
      </c>
      <c r="K41" s="46" t="s">
        <v>50</v>
      </c>
      <c r="M41" s="45" t="s">
        <v>29</v>
      </c>
    </row>
    <row r="42" ht="20" customHeight="1" spans="1:13">
      <c r="A42" s="43" t="s">
        <v>105</v>
      </c>
      <c r="B42" s="43" t="s">
        <v>159</v>
      </c>
      <c r="C42" s="44" t="s">
        <v>232</v>
      </c>
      <c r="D42" s="45" t="s">
        <v>21</v>
      </c>
      <c r="E42" s="46" t="s">
        <v>42</v>
      </c>
      <c r="G42" s="47" t="s">
        <v>108</v>
      </c>
      <c r="H42" s="43" t="s">
        <v>246</v>
      </c>
      <c r="I42" s="44">
        <v>5306</v>
      </c>
      <c r="J42" s="45" t="s">
        <v>32</v>
      </c>
      <c r="K42" s="46" t="s">
        <v>53</v>
      </c>
      <c r="M42" s="45" t="s">
        <v>29</v>
      </c>
    </row>
    <row r="43" ht="20" customHeight="1" spans="1:13">
      <c r="A43" s="43" t="s">
        <v>123</v>
      </c>
      <c r="B43" s="43" t="s">
        <v>161</v>
      </c>
      <c r="C43" s="44">
        <v>1304</v>
      </c>
      <c r="D43" s="45" t="s">
        <v>23</v>
      </c>
      <c r="E43" s="46" t="s">
        <v>49</v>
      </c>
      <c r="G43" s="43" t="s">
        <v>237</v>
      </c>
      <c r="H43" s="43" t="s">
        <v>246</v>
      </c>
      <c r="I43" s="44">
        <v>5307</v>
      </c>
      <c r="J43" s="53" t="s">
        <v>57</v>
      </c>
      <c r="K43" s="46"/>
      <c r="M43" s="45" t="s">
        <v>29</v>
      </c>
    </row>
    <row r="44" ht="20" customHeight="1" spans="1:13">
      <c r="A44" s="43" t="s">
        <v>144</v>
      </c>
      <c r="B44" s="43" t="s">
        <v>161</v>
      </c>
      <c r="C44" s="44">
        <v>1305</v>
      </c>
      <c r="D44" s="46" t="s">
        <v>46</v>
      </c>
      <c r="E44" s="46" t="s">
        <v>50</v>
      </c>
      <c r="G44" s="43" t="s">
        <v>124</v>
      </c>
      <c r="H44" s="43" t="s">
        <v>246</v>
      </c>
      <c r="I44" s="44" t="s">
        <v>232</v>
      </c>
      <c r="J44" s="51" t="s">
        <v>34</v>
      </c>
      <c r="K44" s="53" t="s">
        <v>58</v>
      </c>
      <c r="M44" s="45" t="s">
        <v>29</v>
      </c>
    </row>
    <row r="45" ht="20" customHeight="1" spans="1:13">
      <c r="A45" s="43" t="s">
        <v>136</v>
      </c>
      <c r="B45" s="43" t="s">
        <v>203</v>
      </c>
      <c r="C45" s="44">
        <v>1306</v>
      </c>
      <c r="D45" s="45" t="s">
        <v>27</v>
      </c>
      <c r="E45" s="46" t="s">
        <v>38</v>
      </c>
      <c r="G45" s="43" t="s">
        <v>126</v>
      </c>
      <c r="H45" s="43" t="s">
        <v>246</v>
      </c>
      <c r="I45" s="44" t="s">
        <v>233</v>
      </c>
      <c r="J45" s="51" t="s">
        <v>36</v>
      </c>
      <c r="K45" s="43" t="s">
        <v>54</v>
      </c>
      <c r="M45" s="45" t="s">
        <v>29</v>
      </c>
    </row>
    <row r="46" ht="20" customHeight="1" spans="1:14">
      <c r="A46" s="47" t="s">
        <v>137</v>
      </c>
      <c r="B46" s="43" t="s">
        <v>203</v>
      </c>
      <c r="C46" s="44">
        <v>1303</v>
      </c>
      <c r="D46" s="45" t="s">
        <v>29</v>
      </c>
      <c r="E46" s="46" t="s">
        <v>66</v>
      </c>
      <c r="G46" s="39" t="s">
        <v>248</v>
      </c>
      <c r="H46" s="39"/>
      <c r="I46" s="39"/>
      <c r="J46" s="39"/>
      <c r="K46" s="39"/>
      <c r="M46" s="46" t="s">
        <v>51</v>
      </c>
      <c r="N46">
        <v>3</v>
      </c>
    </row>
    <row r="47" ht="20" customHeight="1" spans="1:13">
      <c r="A47" s="43" t="s">
        <v>168</v>
      </c>
      <c r="B47" s="43" t="s">
        <v>165</v>
      </c>
      <c r="C47" s="44">
        <v>5306</v>
      </c>
      <c r="D47" s="45" t="s">
        <v>32</v>
      </c>
      <c r="E47" s="46" t="s">
        <v>51</v>
      </c>
      <c r="G47" s="40" t="s">
        <v>87</v>
      </c>
      <c r="H47" s="39" t="s">
        <v>229</v>
      </c>
      <c r="I47" s="39" t="s">
        <v>230</v>
      </c>
      <c r="J47" s="41" t="s">
        <v>231</v>
      </c>
      <c r="K47" s="61"/>
      <c r="M47" s="46" t="s">
        <v>51</v>
      </c>
    </row>
    <row r="48" ht="20" customHeight="1" spans="1:13">
      <c r="A48" s="43" t="s">
        <v>169</v>
      </c>
      <c r="B48" s="43" t="s">
        <v>165</v>
      </c>
      <c r="C48" s="44">
        <v>5307</v>
      </c>
      <c r="D48" s="45" t="s">
        <v>33</v>
      </c>
      <c r="E48" s="46"/>
      <c r="G48" s="57" t="s">
        <v>157</v>
      </c>
      <c r="H48" s="3" t="s">
        <v>249</v>
      </c>
      <c r="I48" s="44" t="s">
        <v>232</v>
      </c>
      <c r="J48" s="45" t="s">
        <v>21</v>
      </c>
      <c r="K48" s="46" t="s">
        <v>42</v>
      </c>
      <c r="M48" s="46" t="s">
        <v>51</v>
      </c>
    </row>
    <row r="49" ht="20" customHeight="1" spans="1:14">
      <c r="A49" s="43" t="s">
        <v>170</v>
      </c>
      <c r="B49" s="43" t="s">
        <v>165</v>
      </c>
      <c r="C49" s="44" t="s">
        <v>234</v>
      </c>
      <c r="D49" s="51" t="s">
        <v>34</v>
      </c>
      <c r="E49" s="46" t="s">
        <v>44</v>
      </c>
      <c r="G49" s="57" t="s">
        <v>155</v>
      </c>
      <c r="H49" s="3" t="s">
        <v>249</v>
      </c>
      <c r="I49" s="44" t="s">
        <v>235</v>
      </c>
      <c r="J49" s="45" t="s">
        <v>23</v>
      </c>
      <c r="K49" s="46"/>
      <c r="M49" s="51" t="s">
        <v>37</v>
      </c>
      <c r="N49">
        <v>4</v>
      </c>
    </row>
    <row r="50" ht="20" customHeight="1" spans="1:13">
      <c r="A50" s="43" t="s">
        <v>171</v>
      </c>
      <c r="B50" s="43" t="s">
        <v>165</v>
      </c>
      <c r="C50" s="44" t="s">
        <v>235</v>
      </c>
      <c r="D50" s="51" t="s">
        <v>36</v>
      </c>
      <c r="E50" s="43" t="s">
        <v>54</v>
      </c>
      <c r="G50" s="43" t="s">
        <v>116</v>
      </c>
      <c r="H50" s="3" t="s">
        <v>249</v>
      </c>
      <c r="I50" s="44">
        <v>1305</v>
      </c>
      <c r="J50" s="46" t="s">
        <v>46</v>
      </c>
      <c r="K50" s="46" t="s">
        <v>50</v>
      </c>
      <c r="M50" s="51" t="s">
        <v>37</v>
      </c>
    </row>
    <row r="51" ht="20" customHeight="1" spans="1:13">
      <c r="A51" s="43" t="s">
        <v>243</v>
      </c>
      <c r="B51" s="43" t="s">
        <v>165</v>
      </c>
      <c r="C51" s="44">
        <v>5204</v>
      </c>
      <c r="D51" s="210" t="s">
        <v>55</v>
      </c>
      <c r="E51" s="52"/>
      <c r="G51" s="43" t="s">
        <v>117</v>
      </c>
      <c r="H51" s="3" t="s">
        <v>249</v>
      </c>
      <c r="I51" s="6">
        <v>1304</v>
      </c>
      <c r="J51" s="45" t="s">
        <v>27</v>
      </c>
      <c r="K51" s="46" t="s">
        <v>62</v>
      </c>
      <c r="M51" s="51" t="s">
        <v>37</v>
      </c>
    </row>
    <row r="52" ht="20" customHeight="1" spans="1:13">
      <c r="A52" s="43" t="s">
        <v>173</v>
      </c>
      <c r="B52" s="43" t="s">
        <v>165</v>
      </c>
      <c r="C52" s="44">
        <v>5303</v>
      </c>
      <c r="D52" s="53" t="s">
        <v>56</v>
      </c>
      <c r="E52" s="46" t="s">
        <v>67</v>
      </c>
      <c r="G52" s="43" t="s">
        <v>111</v>
      </c>
      <c r="H52" s="3" t="s">
        <v>249</v>
      </c>
      <c r="I52" s="6">
        <v>5305</v>
      </c>
      <c r="J52" s="45" t="s">
        <v>29</v>
      </c>
      <c r="K52" s="46" t="s">
        <v>66</v>
      </c>
      <c r="M52" s="51" t="s">
        <v>37</v>
      </c>
    </row>
    <row r="53" ht="20" customHeight="1" spans="1:14">
      <c r="A53" s="43" t="s">
        <v>174</v>
      </c>
      <c r="B53" s="43" t="s">
        <v>165</v>
      </c>
      <c r="C53" s="44">
        <v>5301</v>
      </c>
      <c r="D53" s="45" t="s">
        <v>40</v>
      </c>
      <c r="E53" s="53" t="s">
        <v>57</v>
      </c>
      <c r="G53" s="43" t="s">
        <v>125</v>
      </c>
      <c r="H53" s="3" t="s">
        <v>249</v>
      </c>
      <c r="I53" s="44">
        <v>1306</v>
      </c>
      <c r="J53" s="45" t="s">
        <v>32</v>
      </c>
      <c r="K53" s="46"/>
      <c r="M53" s="45" t="s">
        <v>23</v>
      </c>
      <c r="N53">
        <v>10</v>
      </c>
    </row>
    <row r="54" ht="20" customHeight="1" spans="1:13">
      <c r="A54" s="43" t="s">
        <v>175</v>
      </c>
      <c r="B54" s="43" t="s">
        <v>165</v>
      </c>
      <c r="C54" s="44">
        <v>5404</v>
      </c>
      <c r="D54" s="46" t="s">
        <v>41</v>
      </c>
      <c r="E54" s="53" t="s">
        <v>64</v>
      </c>
      <c r="G54" s="43" t="s">
        <v>158</v>
      </c>
      <c r="H54" s="3" t="s">
        <v>249</v>
      </c>
      <c r="I54" s="44">
        <v>1303</v>
      </c>
      <c r="J54" s="45" t="s">
        <v>33</v>
      </c>
      <c r="K54" s="46" t="s">
        <v>38</v>
      </c>
      <c r="M54" s="45" t="s">
        <v>23</v>
      </c>
    </row>
    <row r="55" ht="20" customHeight="1" spans="1:13">
      <c r="A55" s="43" t="s">
        <v>176</v>
      </c>
      <c r="B55" s="43" t="s">
        <v>165</v>
      </c>
      <c r="C55" s="60">
        <v>3303</v>
      </c>
      <c r="D55" s="46" t="s">
        <v>63</v>
      </c>
      <c r="E55" s="46"/>
      <c r="G55" s="47" t="s">
        <v>108</v>
      </c>
      <c r="H55" s="3" t="s">
        <v>249</v>
      </c>
      <c r="I55" s="44">
        <v>5306</v>
      </c>
      <c r="J55" s="51" t="s">
        <v>34</v>
      </c>
      <c r="K55" s="46" t="s">
        <v>44</v>
      </c>
      <c r="M55" s="45" t="s">
        <v>23</v>
      </c>
    </row>
    <row r="56" ht="20" customHeight="1" spans="1:13">
      <c r="A56" s="43" t="s">
        <v>177</v>
      </c>
      <c r="B56" s="43" t="s">
        <v>165</v>
      </c>
      <c r="C56" s="44" t="s">
        <v>233</v>
      </c>
      <c r="D56" s="46" t="s">
        <v>58</v>
      </c>
      <c r="E56" s="46" t="s">
        <v>53</v>
      </c>
      <c r="G56" s="43" t="s">
        <v>237</v>
      </c>
      <c r="H56" s="3" t="s">
        <v>249</v>
      </c>
      <c r="I56" s="44">
        <v>5307</v>
      </c>
      <c r="J56" s="51" t="s">
        <v>36</v>
      </c>
      <c r="K56" s="43" t="s">
        <v>54</v>
      </c>
      <c r="M56" s="45" t="s">
        <v>23</v>
      </c>
    </row>
    <row r="57" ht="20" customHeight="1" spans="1:13">
      <c r="A57" s="39" t="s">
        <v>250</v>
      </c>
      <c r="B57" s="39"/>
      <c r="C57" s="39"/>
      <c r="D57" s="39"/>
      <c r="E57" s="39"/>
      <c r="G57" s="43" t="s">
        <v>124</v>
      </c>
      <c r="H57" s="3" t="s">
        <v>249</v>
      </c>
      <c r="I57" s="44" t="s">
        <v>234</v>
      </c>
      <c r="J57" s="210" t="s">
        <v>55</v>
      </c>
      <c r="K57" s="52" t="s">
        <v>37</v>
      </c>
      <c r="M57" s="45" t="s">
        <v>23</v>
      </c>
    </row>
    <row r="58" ht="20" customHeight="1" spans="1:13">
      <c r="A58" s="40" t="s">
        <v>87</v>
      </c>
      <c r="B58" s="39" t="s">
        <v>229</v>
      </c>
      <c r="C58" s="39" t="s">
        <v>230</v>
      </c>
      <c r="D58" s="41" t="s">
        <v>231</v>
      </c>
      <c r="E58" s="61"/>
      <c r="G58" s="43" t="s">
        <v>126</v>
      </c>
      <c r="H58" s="3" t="s">
        <v>249</v>
      </c>
      <c r="I58" s="44" t="s">
        <v>233</v>
      </c>
      <c r="J58" s="53" t="s">
        <v>56</v>
      </c>
      <c r="K58" s="46" t="s">
        <v>67</v>
      </c>
      <c r="M58" s="45" t="s">
        <v>23</v>
      </c>
    </row>
    <row r="59" ht="20" customHeight="1" spans="1:13">
      <c r="A59" s="43" t="s">
        <v>105</v>
      </c>
      <c r="B59" s="43" t="s">
        <v>118</v>
      </c>
      <c r="C59" s="44">
        <v>1303</v>
      </c>
      <c r="D59" s="45" t="s">
        <v>21</v>
      </c>
      <c r="E59" s="46" t="s">
        <v>42</v>
      </c>
      <c r="G59" s="43" t="s">
        <v>199</v>
      </c>
      <c r="H59" s="3" t="s">
        <v>249</v>
      </c>
      <c r="I59" s="44">
        <v>5204</v>
      </c>
      <c r="J59" s="45" t="s">
        <v>40</v>
      </c>
      <c r="K59" s="53" t="s">
        <v>57</v>
      </c>
      <c r="M59" s="45" t="s">
        <v>23</v>
      </c>
    </row>
    <row r="60" ht="20" customHeight="1" spans="1:13">
      <c r="A60" s="43" t="s">
        <v>123</v>
      </c>
      <c r="B60" s="43" t="s">
        <v>129</v>
      </c>
      <c r="C60" s="44">
        <v>1304</v>
      </c>
      <c r="D60" s="45" t="s">
        <v>23</v>
      </c>
      <c r="E60" s="46" t="s">
        <v>53</v>
      </c>
      <c r="G60" s="57" t="s">
        <v>200</v>
      </c>
      <c r="H60" s="3" t="s">
        <v>249</v>
      </c>
      <c r="I60" s="44">
        <v>5303</v>
      </c>
      <c r="J60" s="46" t="s">
        <v>41</v>
      </c>
      <c r="K60" s="53" t="s">
        <v>64</v>
      </c>
      <c r="M60" s="45" t="s">
        <v>23</v>
      </c>
    </row>
    <row r="61" ht="20" customHeight="1" spans="1:13">
      <c r="A61" s="43" t="s">
        <v>144</v>
      </c>
      <c r="B61" s="43" t="s">
        <v>145</v>
      </c>
      <c r="C61" s="44">
        <v>1305</v>
      </c>
      <c r="D61" s="46" t="s">
        <v>44</v>
      </c>
      <c r="E61" s="46" t="s">
        <v>46</v>
      </c>
      <c r="G61" s="47" t="s">
        <v>194</v>
      </c>
      <c r="H61" s="3" t="s">
        <v>249</v>
      </c>
      <c r="I61" s="44">
        <v>5301</v>
      </c>
      <c r="J61" s="46" t="s">
        <v>63</v>
      </c>
      <c r="K61" s="46" t="s">
        <v>60</v>
      </c>
      <c r="M61" s="45" t="s">
        <v>23</v>
      </c>
    </row>
    <row r="62" ht="20" customHeight="1" spans="1:13">
      <c r="A62" s="43" t="s">
        <v>168</v>
      </c>
      <c r="B62" s="43" t="s">
        <v>186</v>
      </c>
      <c r="C62" s="44" t="s">
        <v>233</v>
      </c>
      <c r="D62" s="45" t="s">
        <v>29</v>
      </c>
      <c r="E62" s="46" t="s">
        <v>49</v>
      </c>
      <c r="G62" s="47" t="s">
        <v>195</v>
      </c>
      <c r="H62" s="3" t="s">
        <v>249</v>
      </c>
      <c r="I62" s="44">
        <v>5404</v>
      </c>
      <c r="J62" s="46" t="s">
        <v>58</v>
      </c>
      <c r="K62" s="46" t="s">
        <v>41</v>
      </c>
      <c r="M62" s="45" t="s">
        <v>23</v>
      </c>
    </row>
    <row r="63" ht="20" customHeight="1" spans="1:14">
      <c r="A63" s="43" t="s">
        <v>169</v>
      </c>
      <c r="B63" s="43" t="s">
        <v>186</v>
      </c>
      <c r="C63" s="44">
        <v>5305</v>
      </c>
      <c r="D63" s="46" t="s">
        <v>67</v>
      </c>
      <c r="E63" s="46" t="s">
        <v>50</v>
      </c>
      <c r="G63" s="43" t="s">
        <v>196</v>
      </c>
      <c r="H63" s="3" t="s">
        <v>249</v>
      </c>
      <c r="I63" s="60" t="s">
        <v>251</v>
      </c>
      <c r="J63" s="46" t="s">
        <v>53</v>
      </c>
      <c r="K63" s="46" t="s">
        <v>49</v>
      </c>
      <c r="M63" s="53" t="s">
        <v>64</v>
      </c>
      <c r="N63">
        <v>4</v>
      </c>
    </row>
    <row r="64" ht="20" customHeight="1" spans="1:13">
      <c r="A64" s="43" t="s">
        <v>170</v>
      </c>
      <c r="B64" s="43" t="s">
        <v>186</v>
      </c>
      <c r="C64" s="44">
        <v>5306</v>
      </c>
      <c r="D64" s="45" t="s">
        <v>32</v>
      </c>
      <c r="E64" s="46" t="s">
        <v>51</v>
      </c>
      <c r="M64" s="53" t="s">
        <v>64</v>
      </c>
    </row>
    <row r="65" ht="20" customHeight="1" spans="1:13">
      <c r="A65" s="43" t="s">
        <v>171</v>
      </c>
      <c r="B65" s="43" t="s">
        <v>186</v>
      </c>
      <c r="C65" s="44">
        <v>5307</v>
      </c>
      <c r="D65" s="45" t="s">
        <v>33</v>
      </c>
      <c r="E65" s="46"/>
      <c r="M65" s="53" t="s">
        <v>64</v>
      </c>
    </row>
    <row r="66" ht="20" customHeight="1" spans="1:13">
      <c r="A66" s="43" t="s">
        <v>243</v>
      </c>
      <c r="B66" s="43" t="s">
        <v>186</v>
      </c>
      <c r="C66" s="44" t="s">
        <v>234</v>
      </c>
      <c r="D66" s="51" t="s">
        <v>34</v>
      </c>
      <c r="E66" s="46" t="s">
        <v>66</v>
      </c>
      <c r="M66" s="53" t="s">
        <v>64</v>
      </c>
    </row>
    <row r="67" ht="20" customHeight="1" spans="1:14">
      <c r="A67" s="43" t="s">
        <v>173</v>
      </c>
      <c r="B67" s="43" t="s">
        <v>186</v>
      </c>
      <c r="C67" s="44" t="s">
        <v>235</v>
      </c>
      <c r="D67" s="51" t="s">
        <v>36</v>
      </c>
      <c r="E67" s="43" t="s">
        <v>54</v>
      </c>
      <c r="M67" s="46" t="s">
        <v>66</v>
      </c>
      <c r="N67">
        <v>10</v>
      </c>
    </row>
    <row r="68" ht="20" customHeight="1" spans="1:13">
      <c r="A68" s="43" t="s">
        <v>174</v>
      </c>
      <c r="B68" s="43" t="s">
        <v>186</v>
      </c>
      <c r="C68" s="44">
        <v>5204</v>
      </c>
      <c r="D68" s="51" t="s">
        <v>37</v>
      </c>
      <c r="E68" s="210" t="s">
        <v>55</v>
      </c>
      <c r="M68" s="46" t="s">
        <v>66</v>
      </c>
    </row>
    <row r="69" ht="20" customHeight="1" spans="1:13">
      <c r="A69" s="43" t="s">
        <v>175</v>
      </c>
      <c r="B69" s="43" t="s">
        <v>186</v>
      </c>
      <c r="C69" s="44">
        <v>5303</v>
      </c>
      <c r="D69" s="53" t="s">
        <v>56</v>
      </c>
      <c r="E69" s="45" t="s">
        <v>27</v>
      </c>
      <c r="M69" s="46" t="s">
        <v>66</v>
      </c>
    </row>
    <row r="70" ht="20" customHeight="1" spans="1:13">
      <c r="A70" s="43" t="s">
        <v>176</v>
      </c>
      <c r="B70" s="43" t="s">
        <v>186</v>
      </c>
      <c r="C70" s="44">
        <v>5301</v>
      </c>
      <c r="D70" s="45" t="s">
        <v>40</v>
      </c>
      <c r="E70" s="53" t="s">
        <v>57</v>
      </c>
      <c r="M70" s="46" t="s">
        <v>66</v>
      </c>
    </row>
    <row r="71" ht="20" customHeight="1" spans="1:13">
      <c r="A71" s="43" t="s">
        <v>177</v>
      </c>
      <c r="B71" s="43" t="s">
        <v>186</v>
      </c>
      <c r="C71" s="44" t="s">
        <v>232</v>
      </c>
      <c r="D71" s="46" t="s">
        <v>41</v>
      </c>
      <c r="E71" s="46" t="s">
        <v>58</v>
      </c>
      <c r="M71" s="46" t="s">
        <v>66</v>
      </c>
    </row>
    <row r="72" ht="20" customHeight="1" spans="13:13">
      <c r="M72" s="46" t="s">
        <v>66</v>
      </c>
    </row>
    <row r="73" spans="13:13">
      <c r="M73" s="46" t="s">
        <v>66</v>
      </c>
    </row>
    <row r="74" spans="13:13">
      <c r="M74" s="46" t="s">
        <v>66</v>
      </c>
    </row>
    <row r="75" spans="13:13">
      <c r="M75" s="46" t="s">
        <v>66</v>
      </c>
    </row>
    <row r="76" spans="13:13">
      <c r="M76" s="46" t="s">
        <v>66</v>
      </c>
    </row>
    <row r="77" spans="13:14">
      <c r="M77" s="46" t="s">
        <v>60</v>
      </c>
      <c r="N77">
        <v>3</v>
      </c>
    </row>
    <row r="78" spans="13:13">
      <c r="M78" s="46" t="s">
        <v>60</v>
      </c>
    </row>
    <row r="79" spans="13:13">
      <c r="M79" s="46" t="s">
        <v>60</v>
      </c>
    </row>
    <row r="80" spans="13:13">
      <c r="M80" s="46" t="s">
        <v>60</v>
      </c>
    </row>
    <row r="81" spans="13:14">
      <c r="M81" s="46" t="s">
        <v>44</v>
      </c>
      <c r="N81">
        <v>5</v>
      </c>
    </row>
    <row r="82" spans="13:13">
      <c r="M82" s="46" t="s">
        <v>44</v>
      </c>
    </row>
    <row r="83" spans="13:13">
      <c r="M83" s="46" t="s">
        <v>44</v>
      </c>
    </row>
    <row r="84" spans="13:13">
      <c r="M84" s="46" t="s">
        <v>44</v>
      </c>
    </row>
    <row r="85" spans="13:13">
      <c r="M85" s="46" t="s">
        <v>44</v>
      </c>
    </row>
    <row r="86" spans="13:14">
      <c r="M86" s="51" t="s">
        <v>34</v>
      </c>
      <c r="N86">
        <v>8</v>
      </c>
    </row>
    <row r="87" spans="13:13">
      <c r="M87" s="51" t="s">
        <v>34</v>
      </c>
    </row>
    <row r="88" spans="13:13">
      <c r="M88" s="51" t="s">
        <v>34</v>
      </c>
    </row>
    <row r="89" spans="13:13">
      <c r="M89" s="51" t="s">
        <v>34</v>
      </c>
    </row>
    <row r="90" spans="13:13">
      <c r="M90" s="51" t="s">
        <v>34</v>
      </c>
    </row>
    <row r="91" spans="13:13">
      <c r="M91" s="51" t="s">
        <v>34</v>
      </c>
    </row>
    <row r="92" spans="13:13">
      <c r="M92" s="51" t="s">
        <v>34</v>
      </c>
    </row>
    <row r="93" spans="13:13">
      <c r="M93" s="51" t="s">
        <v>34</v>
      </c>
    </row>
    <row r="94" spans="13:14">
      <c r="M94" s="46" t="s">
        <v>49</v>
      </c>
      <c r="N94">
        <v>9</v>
      </c>
    </row>
    <row r="95" spans="13:13">
      <c r="M95" s="51" t="s">
        <v>49</v>
      </c>
    </row>
    <row r="96" spans="13:13">
      <c r="M96" s="46" t="s">
        <v>49</v>
      </c>
    </row>
    <row r="97" spans="13:13">
      <c r="M97" s="46" t="s">
        <v>49</v>
      </c>
    </row>
    <row r="98" spans="13:13">
      <c r="M98" s="46" t="s">
        <v>49</v>
      </c>
    </row>
    <row r="99" spans="13:13">
      <c r="M99" s="46" t="s">
        <v>49</v>
      </c>
    </row>
    <row r="100" spans="13:13">
      <c r="M100" s="46" t="s">
        <v>49</v>
      </c>
    </row>
    <row r="101" spans="13:13">
      <c r="M101" s="46" t="s">
        <v>49</v>
      </c>
    </row>
    <row r="102" spans="13:13">
      <c r="M102" s="46" t="s">
        <v>49</v>
      </c>
    </row>
    <row r="103" spans="13:14">
      <c r="M103" s="45" t="s">
        <v>33</v>
      </c>
      <c r="N103">
        <v>5</v>
      </c>
    </row>
    <row r="104" spans="13:13">
      <c r="M104" s="45" t="s">
        <v>33</v>
      </c>
    </row>
    <row r="105" spans="13:13">
      <c r="M105" s="45" t="s">
        <v>33</v>
      </c>
    </row>
    <row r="106" spans="13:13">
      <c r="M106" s="45" t="s">
        <v>33</v>
      </c>
    </row>
    <row r="107" spans="13:13">
      <c r="M107" s="45" t="s">
        <v>33</v>
      </c>
    </row>
    <row r="108" spans="13:13">
      <c r="M108" s="45" t="s">
        <v>33</v>
      </c>
    </row>
    <row r="109" spans="13:14">
      <c r="M109" s="46" t="s">
        <v>67</v>
      </c>
      <c r="N109">
        <v>8</v>
      </c>
    </row>
    <row r="110" spans="13:13">
      <c r="M110" s="46" t="s">
        <v>67</v>
      </c>
    </row>
    <row r="111" spans="13:13">
      <c r="M111" s="46" t="s">
        <v>67</v>
      </c>
    </row>
    <row r="112" spans="13:13">
      <c r="M112" s="46" t="s">
        <v>67</v>
      </c>
    </row>
    <row r="113" spans="13:13">
      <c r="M113" s="46" t="s">
        <v>67</v>
      </c>
    </row>
    <row r="114" spans="13:13">
      <c r="M114" s="46" t="s">
        <v>67</v>
      </c>
    </row>
    <row r="115" spans="13:13">
      <c r="M115" s="46" t="s">
        <v>67</v>
      </c>
    </row>
    <row r="116" spans="13:13">
      <c r="M116" s="46" t="s">
        <v>67</v>
      </c>
    </row>
    <row r="117" spans="13:14">
      <c r="M117" s="43" t="s">
        <v>54</v>
      </c>
      <c r="N117">
        <v>8</v>
      </c>
    </row>
    <row r="118" spans="13:13">
      <c r="M118" s="43" t="s">
        <v>54</v>
      </c>
    </row>
    <row r="119" spans="13:13">
      <c r="M119" s="43" t="s">
        <v>54</v>
      </c>
    </row>
    <row r="120" spans="13:13">
      <c r="M120" s="43" t="s">
        <v>54</v>
      </c>
    </row>
    <row r="121" spans="13:13">
      <c r="M121" s="43" t="s">
        <v>54</v>
      </c>
    </row>
    <row r="122" spans="13:13">
      <c r="M122" s="43" t="s">
        <v>54</v>
      </c>
    </row>
    <row r="123" spans="13:13">
      <c r="M123" s="43" t="s">
        <v>54</v>
      </c>
    </row>
    <row r="124" spans="13:13">
      <c r="M124" s="43" t="s">
        <v>54</v>
      </c>
    </row>
    <row r="125" spans="13:14">
      <c r="M125" s="45" t="s">
        <v>32</v>
      </c>
      <c r="N125">
        <v>8</v>
      </c>
    </row>
    <row r="126" spans="13:13">
      <c r="M126" s="45" t="s">
        <v>32</v>
      </c>
    </row>
    <row r="127" spans="13:13">
      <c r="M127" s="45" t="s">
        <v>32</v>
      </c>
    </row>
    <row r="128" spans="13:13">
      <c r="M128" s="45" t="s">
        <v>32</v>
      </c>
    </row>
    <row r="129" spans="13:13">
      <c r="M129" s="45" t="s">
        <v>32</v>
      </c>
    </row>
    <row r="130" spans="13:13">
      <c r="M130" s="45" t="s">
        <v>32</v>
      </c>
    </row>
    <row r="131" spans="13:13">
      <c r="M131" s="45" t="s">
        <v>32</v>
      </c>
    </row>
    <row r="132" spans="13:13">
      <c r="M132" s="45" t="s">
        <v>32</v>
      </c>
    </row>
    <row r="133" spans="13:14">
      <c r="M133" s="210" t="s">
        <v>55</v>
      </c>
      <c r="N133">
        <v>8</v>
      </c>
    </row>
    <row r="134" spans="13:13">
      <c r="M134" s="210" t="s">
        <v>55</v>
      </c>
    </row>
    <row r="135" spans="13:13">
      <c r="M135" s="210" t="s">
        <v>55</v>
      </c>
    </row>
    <row r="136" spans="13:13">
      <c r="M136" s="210" t="s">
        <v>55</v>
      </c>
    </row>
    <row r="137" spans="13:13">
      <c r="M137" s="210" t="s">
        <v>55</v>
      </c>
    </row>
    <row r="138" spans="13:13">
      <c r="M138" s="210" t="s">
        <v>55</v>
      </c>
    </row>
    <row r="139" spans="13:13">
      <c r="M139" s="210" t="s">
        <v>55</v>
      </c>
    </row>
    <row r="140" spans="13:13">
      <c r="M140" s="210" t="s">
        <v>55</v>
      </c>
    </row>
    <row r="141" spans="13:14">
      <c r="M141" s="46" t="s">
        <v>52</v>
      </c>
      <c r="N141">
        <v>8</v>
      </c>
    </row>
    <row r="142" spans="13:13">
      <c r="M142" s="46" t="s">
        <v>52</v>
      </c>
    </row>
    <row r="143" spans="13:13">
      <c r="M143" s="46" t="s">
        <v>52</v>
      </c>
    </row>
    <row r="144" spans="13:13">
      <c r="M144" s="46" t="s">
        <v>52</v>
      </c>
    </row>
    <row r="145" spans="13:13">
      <c r="M145" s="46" t="s">
        <v>52</v>
      </c>
    </row>
    <row r="146" spans="13:13">
      <c r="M146" s="46" t="s">
        <v>52</v>
      </c>
    </row>
    <row r="147" spans="13:13">
      <c r="M147" s="46" t="s">
        <v>52</v>
      </c>
    </row>
    <row r="148" spans="13:13">
      <c r="M148" s="46" t="s">
        <v>52</v>
      </c>
    </row>
    <row r="149" spans="13:14">
      <c r="M149" s="45" t="s">
        <v>21</v>
      </c>
      <c r="N149">
        <v>7</v>
      </c>
    </row>
    <row r="150" spans="13:13">
      <c r="M150" s="45" t="s">
        <v>21</v>
      </c>
    </row>
    <row r="151" spans="13:13">
      <c r="M151" s="45" t="s">
        <v>21</v>
      </c>
    </row>
    <row r="152" spans="13:13">
      <c r="M152" s="45" t="s">
        <v>21</v>
      </c>
    </row>
    <row r="153" spans="13:13">
      <c r="M153" s="45" t="s">
        <v>21</v>
      </c>
    </row>
    <row r="154" spans="13:13">
      <c r="M154" s="45" t="s">
        <v>21</v>
      </c>
    </row>
    <row r="155" spans="13:13">
      <c r="M155" s="45" t="s">
        <v>21</v>
      </c>
    </row>
    <row r="156" spans="13:14">
      <c r="M156" s="46" t="s">
        <v>50</v>
      </c>
      <c r="N156">
        <v>8</v>
      </c>
    </row>
    <row r="157" spans="13:13">
      <c r="M157" s="46" t="s">
        <v>50</v>
      </c>
    </row>
    <row r="158" spans="13:13">
      <c r="M158" s="46" t="s">
        <v>50</v>
      </c>
    </row>
    <row r="159" spans="13:13">
      <c r="M159" s="46" t="s">
        <v>50</v>
      </c>
    </row>
    <row r="160" spans="13:13">
      <c r="M160" s="46" t="s">
        <v>50</v>
      </c>
    </row>
    <row r="161" spans="13:13">
      <c r="M161" s="46" t="s">
        <v>50</v>
      </c>
    </row>
    <row r="162" spans="13:13">
      <c r="M162" s="46" t="s">
        <v>50</v>
      </c>
    </row>
    <row r="163" spans="13:13">
      <c r="M163" s="46" t="s">
        <v>50</v>
      </c>
    </row>
    <row r="164" spans="13:14">
      <c r="M164" s="53" t="s">
        <v>56</v>
      </c>
      <c r="N164">
        <v>8</v>
      </c>
    </row>
    <row r="165" spans="13:13">
      <c r="M165" s="53" t="s">
        <v>56</v>
      </c>
    </row>
    <row r="166" spans="13:13">
      <c r="M166" s="53" t="s">
        <v>56</v>
      </c>
    </row>
    <row r="167" spans="13:13">
      <c r="M167" s="53" t="s">
        <v>56</v>
      </c>
    </row>
    <row r="168" spans="13:13">
      <c r="M168" s="53" t="s">
        <v>56</v>
      </c>
    </row>
    <row r="169" spans="13:13">
      <c r="M169" s="53" t="s">
        <v>56</v>
      </c>
    </row>
    <row r="170" spans="13:13">
      <c r="M170" s="53" t="s">
        <v>56</v>
      </c>
    </row>
    <row r="171" spans="13:13">
      <c r="M171" s="53" t="s">
        <v>56</v>
      </c>
    </row>
    <row r="172" spans="13:14">
      <c r="M172" s="46" t="s">
        <v>42</v>
      </c>
      <c r="N172">
        <v>7</v>
      </c>
    </row>
    <row r="173" spans="13:13">
      <c r="M173" s="46" t="s">
        <v>42</v>
      </c>
    </row>
    <row r="174" spans="13:13">
      <c r="M174" s="46" t="s">
        <v>42</v>
      </c>
    </row>
    <row r="175" spans="13:13">
      <c r="M175" s="46" t="s">
        <v>42</v>
      </c>
    </row>
    <row r="176" spans="13:13">
      <c r="M176" s="46" t="s">
        <v>42</v>
      </c>
    </row>
    <row r="177" spans="13:13">
      <c r="M177" s="46" t="s">
        <v>42</v>
      </c>
    </row>
    <row r="178" spans="13:13">
      <c r="M178" s="46" t="s">
        <v>42</v>
      </c>
    </row>
    <row r="179" spans="13:14">
      <c r="M179" s="46" t="s">
        <v>46</v>
      </c>
      <c r="N179">
        <v>9</v>
      </c>
    </row>
    <row r="180" spans="13:13">
      <c r="M180" s="46" t="s">
        <v>46</v>
      </c>
    </row>
    <row r="181" spans="13:13">
      <c r="M181" s="46" t="s">
        <v>46</v>
      </c>
    </row>
    <row r="182" spans="13:13">
      <c r="M182" s="46" t="s">
        <v>46</v>
      </c>
    </row>
    <row r="183" spans="13:13">
      <c r="M183" s="51" t="s">
        <v>46</v>
      </c>
    </row>
    <row r="184" spans="13:13">
      <c r="M184" s="46" t="s">
        <v>46</v>
      </c>
    </row>
    <row r="185" spans="13:13">
      <c r="M185" s="46" t="s">
        <v>46</v>
      </c>
    </row>
    <row r="186" spans="13:13">
      <c r="M186" s="46" t="s">
        <v>46</v>
      </c>
    </row>
    <row r="187" spans="13:13">
      <c r="M187" s="46" t="s">
        <v>46</v>
      </c>
    </row>
    <row r="188" spans="13:14">
      <c r="M188" s="46" t="s">
        <v>63</v>
      </c>
      <c r="N188">
        <v>4</v>
      </c>
    </row>
    <row r="189" spans="13:13">
      <c r="M189" s="46" t="s">
        <v>63</v>
      </c>
    </row>
    <row r="190" spans="13:13">
      <c r="M190" s="46" t="s">
        <v>63</v>
      </c>
    </row>
    <row r="191" spans="13:13">
      <c r="M191" s="46" t="s">
        <v>63</v>
      </c>
    </row>
    <row r="192" spans="13:14">
      <c r="M192" s="53" t="s">
        <v>57</v>
      </c>
      <c r="N192">
        <v>7</v>
      </c>
    </row>
    <row r="193" spans="13:13">
      <c r="M193" s="53" t="s">
        <v>57</v>
      </c>
    </row>
    <row r="194" spans="13:13">
      <c r="M194" s="53" t="s">
        <v>57</v>
      </c>
    </row>
    <row r="195" spans="13:13">
      <c r="M195" s="53" t="s">
        <v>57</v>
      </c>
    </row>
    <row r="196" spans="13:13">
      <c r="M196" s="53" t="s">
        <v>57</v>
      </c>
    </row>
    <row r="197" spans="13:13">
      <c r="M197" s="53" t="s">
        <v>57</v>
      </c>
    </row>
    <row r="198" spans="13:13">
      <c r="M198" s="53" t="s">
        <v>57</v>
      </c>
    </row>
    <row r="199" spans="13:14">
      <c r="M199" s="46" t="s">
        <v>62</v>
      </c>
      <c r="N199">
        <v>2</v>
      </c>
    </row>
    <row r="200" spans="13:13">
      <c r="M200" s="46" t="s">
        <v>62</v>
      </c>
    </row>
    <row r="201" spans="13:14">
      <c r="M201" s="45" t="s">
        <v>27</v>
      </c>
      <c r="N201">
        <v>10</v>
      </c>
    </row>
    <row r="202" spans="13:13">
      <c r="M202" s="45" t="s">
        <v>27</v>
      </c>
    </row>
    <row r="203" spans="13:13">
      <c r="M203" s="45" t="s">
        <v>27</v>
      </c>
    </row>
    <row r="204" spans="13:13">
      <c r="M204" s="45" t="s">
        <v>27</v>
      </c>
    </row>
    <row r="205" spans="13:13">
      <c r="M205" s="45" t="s">
        <v>27</v>
      </c>
    </row>
    <row r="206" spans="13:13">
      <c r="M206" s="45" t="s">
        <v>27</v>
      </c>
    </row>
    <row r="207" spans="13:13">
      <c r="M207" s="45" t="s">
        <v>27</v>
      </c>
    </row>
    <row r="208" spans="13:13">
      <c r="M208" s="45" t="s">
        <v>27</v>
      </c>
    </row>
    <row r="209" spans="13:13">
      <c r="M209" s="45" t="s">
        <v>27</v>
      </c>
    </row>
    <row r="210" spans="13:13">
      <c r="M210" s="45" t="s">
        <v>27</v>
      </c>
    </row>
    <row r="211" spans="13:14">
      <c r="M211" s="46" t="s">
        <v>58</v>
      </c>
      <c r="N211">
        <v>9</v>
      </c>
    </row>
    <row r="212" spans="13:13">
      <c r="M212" s="46" t="s">
        <v>58</v>
      </c>
    </row>
    <row r="213" spans="13:13">
      <c r="M213" s="46" t="s">
        <v>58</v>
      </c>
    </row>
    <row r="214" spans="13:13">
      <c r="M214" s="46" t="s">
        <v>58</v>
      </c>
    </row>
    <row r="215" spans="13:13">
      <c r="M215" s="46" t="s">
        <v>58</v>
      </c>
    </row>
    <row r="216" spans="13:13">
      <c r="M216" s="46" t="s">
        <v>58</v>
      </c>
    </row>
    <row r="217" spans="13:13">
      <c r="M217" s="46" t="s">
        <v>58</v>
      </c>
    </row>
    <row r="218" spans="13:13">
      <c r="M218" s="46" t="s">
        <v>58</v>
      </c>
    </row>
    <row r="219" spans="13:13">
      <c r="M219" s="53" t="s">
        <v>58</v>
      </c>
    </row>
    <row r="220" spans="13:13">
      <c r="M220" s="46"/>
    </row>
    <row r="221" spans="13:13">
      <c r="M221" s="52"/>
    </row>
  </sheetData>
  <sortState ref="M2:M221">
    <sortCondition ref="M2"/>
  </sortState>
  <mergeCells count="24">
    <mergeCell ref="A1:E1"/>
    <mergeCell ref="G1:K1"/>
    <mergeCell ref="A2:E2"/>
    <mergeCell ref="G2:K2"/>
    <mergeCell ref="D3:E3"/>
    <mergeCell ref="J3:K3"/>
    <mergeCell ref="A9:E9"/>
    <mergeCell ref="D10:E10"/>
    <mergeCell ref="G13:K13"/>
    <mergeCell ref="J14:K14"/>
    <mergeCell ref="A16:E16"/>
    <mergeCell ref="D17:E17"/>
    <mergeCell ref="G20:K20"/>
    <mergeCell ref="J21:K21"/>
    <mergeCell ref="A33:E33"/>
    <mergeCell ref="G33:K33"/>
    <mergeCell ref="D34:E34"/>
    <mergeCell ref="J34:K34"/>
    <mergeCell ref="A40:E40"/>
    <mergeCell ref="D41:E41"/>
    <mergeCell ref="G46:K46"/>
    <mergeCell ref="J47:K47"/>
    <mergeCell ref="A57:E57"/>
    <mergeCell ref="D58:E5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workbookViewId="0">
      <selection activeCell="I59" sqref="I59"/>
    </sheetView>
  </sheetViews>
  <sheetFormatPr defaultColWidth="8.625" defaultRowHeight="15.6"/>
  <cols>
    <col min="1" max="1" width="7.125" style="32" customWidth="1"/>
    <col min="2" max="2" width="17.6" style="32" customWidth="1"/>
    <col min="3" max="3" width="21" style="32" customWidth="1"/>
    <col min="4" max="4" width="6.875" style="32" customWidth="1"/>
    <col min="5" max="5" width="7.8" style="32" customWidth="1"/>
    <col min="6" max="6" width="10.2" style="32" customWidth="1"/>
    <col min="7" max="7" width="14.7" style="32" customWidth="1"/>
    <col min="8" max="8" width="9.4" style="33" customWidth="1"/>
    <col min="9" max="9" width="8.625" style="33"/>
    <col min="10" max="16384" width="8.625" style="32"/>
  </cols>
  <sheetData>
    <row r="1" ht="40" customHeight="1" spans="1:9">
      <c r="A1" s="34" t="s">
        <v>252</v>
      </c>
      <c r="B1" s="34"/>
      <c r="C1" s="34"/>
      <c r="D1" s="34"/>
      <c r="E1" s="34"/>
      <c r="F1" s="34"/>
      <c r="G1" s="34"/>
      <c r="H1" s="34"/>
      <c r="I1" s="34"/>
    </row>
    <row r="2" ht="31" customHeight="1" spans="1:9">
      <c r="A2" s="9" t="s">
        <v>253</v>
      </c>
      <c r="B2" s="9" t="s">
        <v>254</v>
      </c>
      <c r="C2" s="9" t="s">
        <v>255</v>
      </c>
      <c r="D2" s="9" t="s">
        <v>256</v>
      </c>
      <c r="E2" s="9" t="s">
        <v>257</v>
      </c>
      <c r="F2" s="9" t="s">
        <v>258</v>
      </c>
      <c r="G2" s="9" t="s">
        <v>259</v>
      </c>
      <c r="H2" s="10" t="s">
        <v>260</v>
      </c>
      <c r="I2" s="10" t="s">
        <v>261</v>
      </c>
    </row>
    <row r="3" ht="20" customHeight="1" spans="1:9">
      <c r="A3" s="3">
        <v>1</v>
      </c>
      <c r="B3" s="3" t="s">
        <v>145</v>
      </c>
      <c r="C3" s="3" t="s">
        <v>144</v>
      </c>
      <c r="D3" s="3">
        <v>27</v>
      </c>
      <c r="E3" s="3">
        <v>64</v>
      </c>
      <c r="F3" s="3" t="s">
        <v>262</v>
      </c>
      <c r="G3" s="3" t="s">
        <v>36</v>
      </c>
      <c r="H3" s="3">
        <v>2</v>
      </c>
      <c r="I3" s="3">
        <v>2</v>
      </c>
    </row>
    <row r="4" ht="20" customHeight="1" spans="1:9">
      <c r="A4" s="3">
        <v>2</v>
      </c>
      <c r="B4" s="3" t="s">
        <v>161</v>
      </c>
      <c r="C4" s="3" t="s">
        <v>144</v>
      </c>
      <c r="D4" s="3">
        <v>27</v>
      </c>
      <c r="E4" s="3">
        <v>64</v>
      </c>
      <c r="F4" s="3" t="s">
        <v>262</v>
      </c>
      <c r="G4" s="3" t="s">
        <v>41</v>
      </c>
      <c r="H4" s="3">
        <v>2</v>
      </c>
      <c r="I4" s="3">
        <v>2</v>
      </c>
    </row>
    <row r="5" ht="20" customHeight="1" spans="1:9">
      <c r="A5" s="3">
        <v>3</v>
      </c>
      <c r="B5" s="3" t="s">
        <v>161</v>
      </c>
      <c r="C5" s="3" t="s">
        <v>123</v>
      </c>
      <c r="D5" s="3">
        <v>28</v>
      </c>
      <c r="E5" s="3">
        <v>64</v>
      </c>
      <c r="F5" s="3" t="s">
        <v>262</v>
      </c>
      <c r="G5" s="3" t="s">
        <v>41</v>
      </c>
      <c r="H5" s="3"/>
      <c r="I5" s="3">
        <v>2</v>
      </c>
    </row>
    <row r="6" ht="20" customHeight="1" spans="1:9">
      <c r="A6" s="3">
        <v>4</v>
      </c>
      <c r="B6" s="3" t="s">
        <v>239</v>
      </c>
      <c r="C6" s="3" t="s">
        <v>123</v>
      </c>
      <c r="D6" s="3">
        <v>28</v>
      </c>
      <c r="E6" s="3">
        <v>48</v>
      </c>
      <c r="F6" s="3" t="s">
        <v>262</v>
      </c>
      <c r="G6" s="3" t="s">
        <v>263</v>
      </c>
      <c r="H6" s="3">
        <v>2</v>
      </c>
      <c r="I6" s="3">
        <v>2</v>
      </c>
    </row>
    <row r="7" ht="20" customHeight="1" spans="1:9">
      <c r="A7" s="3">
        <v>5</v>
      </c>
      <c r="B7" s="3" t="s">
        <v>118</v>
      </c>
      <c r="C7" s="3" t="s">
        <v>105</v>
      </c>
      <c r="D7" s="3">
        <v>52</v>
      </c>
      <c r="E7" s="3">
        <v>48</v>
      </c>
      <c r="F7" s="3" t="s">
        <v>262</v>
      </c>
      <c r="G7" s="3" t="s">
        <v>25</v>
      </c>
      <c r="H7" s="35">
        <v>2</v>
      </c>
      <c r="I7" s="3">
        <v>2</v>
      </c>
    </row>
    <row r="8" ht="20" customHeight="1" spans="1:9">
      <c r="A8" s="3">
        <v>6</v>
      </c>
      <c r="B8" s="3" t="s">
        <v>192</v>
      </c>
      <c r="C8" s="3" t="s">
        <v>131</v>
      </c>
      <c r="D8" s="3">
        <v>94</v>
      </c>
      <c r="E8" s="3">
        <v>48</v>
      </c>
      <c r="F8" s="3" t="s">
        <v>262</v>
      </c>
      <c r="G8" s="3" t="s">
        <v>53</v>
      </c>
      <c r="H8" s="3">
        <v>2</v>
      </c>
      <c r="I8" s="3">
        <v>6</v>
      </c>
    </row>
    <row r="9" s="32" customFormat="1" ht="20" customHeight="1" spans="1:9">
      <c r="A9" s="3">
        <v>7</v>
      </c>
      <c r="B9" s="3" t="s">
        <v>159</v>
      </c>
      <c r="C9" s="3" t="s">
        <v>105</v>
      </c>
      <c r="D9" s="3">
        <v>52</v>
      </c>
      <c r="E9" s="3">
        <v>48</v>
      </c>
      <c r="F9" s="3" t="s">
        <v>262</v>
      </c>
      <c r="G9" s="3" t="s">
        <v>41</v>
      </c>
      <c r="H9" s="35">
        <v>2</v>
      </c>
      <c r="I9" s="3">
        <v>2</v>
      </c>
    </row>
    <row r="10" s="32" customFormat="1" ht="20" customHeight="1" spans="1:9">
      <c r="A10" s="3">
        <v>8</v>
      </c>
      <c r="B10" s="3" t="s">
        <v>143</v>
      </c>
      <c r="C10" s="3" t="s">
        <v>144</v>
      </c>
      <c r="D10" s="3">
        <v>27</v>
      </c>
      <c r="E10" s="3">
        <v>64</v>
      </c>
      <c r="F10" s="3" t="s">
        <v>262</v>
      </c>
      <c r="G10" s="3" t="s">
        <v>34</v>
      </c>
      <c r="H10" s="3">
        <v>2</v>
      </c>
      <c r="I10" s="3">
        <v>2</v>
      </c>
    </row>
    <row r="11" s="32" customFormat="1" ht="20" customHeight="1" spans="1:9">
      <c r="A11" s="3">
        <v>9</v>
      </c>
      <c r="B11" s="3" t="s">
        <v>143</v>
      </c>
      <c r="C11" s="3" t="s">
        <v>150</v>
      </c>
      <c r="D11" s="3">
        <v>63</v>
      </c>
      <c r="E11" s="3">
        <v>64</v>
      </c>
      <c r="F11" s="3" t="s">
        <v>262</v>
      </c>
      <c r="G11" s="3" t="s">
        <v>37</v>
      </c>
      <c r="H11" s="3">
        <v>2</v>
      </c>
      <c r="I11" s="3">
        <v>4</v>
      </c>
    </row>
    <row r="12" s="32" customFormat="1" ht="20" customHeight="1" spans="1:9">
      <c r="A12" s="3">
        <v>10</v>
      </c>
      <c r="B12" s="3" t="s">
        <v>143</v>
      </c>
      <c r="C12" s="3" t="s">
        <v>136</v>
      </c>
      <c r="D12" s="3">
        <v>32</v>
      </c>
      <c r="E12" s="3">
        <v>64</v>
      </c>
      <c r="F12" s="3" t="s">
        <v>262</v>
      </c>
      <c r="G12" s="3" t="s">
        <v>34</v>
      </c>
      <c r="H12" s="35"/>
      <c r="I12" s="3">
        <v>2</v>
      </c>
    </row>
    <row r="13" s="32" customFormat="1" ht="20" customHeight="1" spans="1:9">
      <c r="A13" s="3">
        <v>11</v>
      </c>
      <c r="B13" s="3" t="s">
        <v>203</v>
      </c>
      <c r="C13" s="3" t="s">
        <v>137</v>
      </c>
      <c r="D13" s="3">
        <v>35</v>
      </c>
      <c r="E13" s="3">
        <v>64</v>
      </c>
      <c r="F13" s="3" t="s">
        <v>262</v>
      </c>
      <c r="G13" s="3" t="s">
        <v>55</v>
      </c>
      <c r="H13" s="3">
        <v>2</v>
      </c>
      <c r="I13" s="3">
        <v>2</v>
      </c>
    </row>
    <row r="14" ht="20" customHeight="1" spans="1:9">
      <c r="A14" s="3">
        <v>12</v>
      </c>
      <c r="B14" s="3" t="s">
        <v>203</v>
      </c>
      <c r="C14" s="3" t="s">
        <v>136</v>
      </c>
      <c r="D14" s="3">
        <v>32</v>
      </c>
      <c r="E14" s="3">
        <v>64</v>
      </c>
      <c r="F14" s="3" t="s">
        <v>262</v>
      </c>
      <c r="G14" s="3" t="s">
        <v>55</v>
      </c>
      <c r="H14" s="3"/>
      <c r="I14" s="3">
        <v>2</v>
      </c>
    </row>
    <row r="15" ht="20" customHeight="1" spans="1:9">
      <c r="A15" s="3">
        <v>13</v>
      </c>
      <c r="B15" s="3" t="s">
        <v>142</v>
      </c>
      <c r="C15" s="3" t="s">
        <v>105</v>
      </c>
      <c r="D15" s="3">
        <v>52</v>
      </c>
      <c r="E15" s="3">
        <v>48</v>
      </c>
      <c r="F15" s="3" t="s">
        <v>262</v>
      </c>
      <c r="G15" s="3" t="s">
        <v>34</v>
      </c>
      <c r="H15" s="35">
        <v>2</v>
      </c>
      <c r="I15" s="3">
        <v>2</v>
      </c>
    </row>
    <row r="16" ht="20" customHeight="1" spans="1:9">
      <c r="A16" s="3">
        <v>14</v>
      </c>
      <c r="B16" s="3" t="s">
        <v>134</v>
      </c>
      <c r="C16" s="3" t="s">
        <v>144</v>
      </c>
      <c r="D16" s="3">
        <v>27</v>
      </c>
      <c r="E16" s="3">
        <v>64</v>
      </c>
      <c r="F16" s="3" t="s">
        <v>262</v>
      </c>
      <c r="G16" s="3" t="s">
        <v>53</v>
      </c>
      <c r="H16" s="3">
        <v>2</v>
      </c>
      <c r="I16" s="3">
        <v>2</v>
      </c>
    </row>
    <row r="17" ht="20" customHeight="1" spans="1:9">
      <c r="A17" s="3">
        <v>15</v>
      </c>
      <c r="B17" s="3" t="s">
        <v>134</v>
      </c>
      <c r="C17" s="3" t="s">
        <v>123</v>
      </c>
      <c r="D17" s="3">
        <v>28</v>
      </c>
      <c r="E17" s="3">
        <v>48</v>
      </c>
      <c r="F17" s="3" t="s">
        <v>262</v>
      </c>
      <c r="G17" s="3" t="s">
        <v>53</v>
      </c>
      <c r="H17" s="3"/>
      <c r="I17" s="3">
        <v>2</v>
      </c>
    </row>
    <row r="18" ht="20" customHeight="1" spans="1:9">
      <c r="A18" s="3">
        <v>16</v>
      </c>
      <c r="B18" s="3" t="s">
        <v>134</v>
      </c>
      <c r="C18" s="3" t="s">
        <v>105</v>
      </c>
      <c r="D18" s="3">
        <v>52</v>
      </c>
      <c r="E18" s="3">
        <v>48</v>
      </c>
      <c r="F18" s="3" t="s">
        <v>262</v>
      </c>
      <c r="G18" s="3" t="s">
        <v>32</v>
      </c>
      <c r="H18" s="35">
        <v>2</v>
      </c>
      <c r="I18" s="3">
        <v>2</v>
      </c>
    </row>
    <row r="19" ht="20" customHeight="1" spans="1:9">
      <c r="A19" s="3">
        <v>17</v>
      </c>
      <c r="B19" s="3" t="s">
        <v>112</v>
      </c>
      <c r="C19" s="3" t="s">
        <v>113</v>
      </c>
      <c r="D19" s="3">
        <v>32</v>
      </c>
      <c r="E19" s="3">
        <v>64</v>
      </c>
      <c r="F19" s="3" t="s">
        <v>262</v>
      </c>
      <c r="G19" s="3" t="s">
        <v>21</v>
      </c>
      <c r="H19" s="3">
        <v>0</v>
      </c>
      <c r="I19" s="3">
        <v>2</v>
      </c>
    </row>
    <row r="20" ht="20" customHeight="1" spans="1:9">
      <c r="A20" s="3">
        <v>18</v>
      </c>
      <c r="B20" s="3" t="s">
        <v>112</v>
      </c>
      <c r="C20" s="3" t="s">
        <v>126</v>
      </c>
      <c r="D20" s="3">
        <v>34</v>
      </c>
      <c r="E20" s="3">
        <v>64</v>
      </c>
      <c r="F20" s="3" t="s">
        <v>262</v>
      </c>
      <c r="G20" s="3" t="s">
        <v>28</v>
      </c>
      <c r="H20" s="3">
        <v>0</v>
      </c>
      <c r="I20" s="3">
        <v>2</v>
      </c>
    </row>
    <row r="21" ht="20" customHeight="1" spans="1:9">
      <c r="A21" s="3">
        <v>19</v>
      </c>
      <c r="B21" s="3" t="s">
        <v>112</v>
      </c>
      <c r="C21" s="3" t="s">
        <v>124</v>
      </c>
      <c r="D21" s="3">
        <v>36</v>
      </c>
      <c r="E21" s="3">
        <v>64</v>
      </c>
      <c r="F21" s="3" t="s">
        <v>262</v>
      </c>
      <c r="G21" s="3" t="s">
        <v>28</v>
      </c>
      <c r="H21" s="3">
        <v>0</v>
      </c>
      <c r="I21" s="3">
        <v>2</v>
      </c>
    </row>
    <row r="22" ht="20" customHeight="1" spans="1:9">
      <c r="A22" s="3">
        <v>20</v>
      </c>
      <c r="B22" s="3" t="s">
        <v>112</v>
      </c>
      <c r="C22" s="3" t="s">
        <v>125</v>
      </c>
      <c r="D22" s="3">
        <v>44</v>
      </c>
      <c r="E22" s="3">
        <v>64</v>
      </c>
      <c r="F22" s="3" t="s">
        <v>262</v>
      </c>
      <c r="G22" s="3" t="s">
        <v>264</v>
      </c>
      <c r="H22" s="3">
        <v>0</v>
      </c>
      <c r="I22" s="3">
        <v>2</v>
      </c>
    </row>
    <row r="23" ht="20" customHeight="1" spans="1:9">
      <c r="A23" s="3">
        <v>21</v>
      </c>
      <c r="B23" s="3" t="s">
        <v>112</v>
      </c>
      <c r="C23" s="3" t="s">
        <v>111</v>
      </c>
      <c r="D23" s="3">
        <v>40</v>
      </c>
      <c r="E23" s="3">
        <v>64</v>
      </c>
      <c r="F23" s="3" t="s">
        <v>262</v>
      </c>
      <c r="G23" s="3" t="s">
        <v>23</v>
      </c>
      <c r="H23" s="3">
        <v>2</v>
      </c>
      <c r="I23" s="3">
        <v>2</v>
      </c>
    </row>
    <row r="24" ht="20" customHeight="1" spans="1:9">
      <c r="A24" s="3">
        <v>22</v>
      </c>
      <c r="B24" s="3" t="s">
        <v>112</v>
      </c>
      <c r="C24" s="3" t="s">
        <v>117</v>
      </c>
      <c r="D24" s="3">
        <v>41</v>
      </c>
      <c r="E24" s="3">
        <v>64</v>
      </c>
      <c r="F24" s="3" t="s">
        <v>262</v>
      </c>
      <c r="G24" s="3" t="s">
        <v>23</v>
      </c>
      <c r="H24" s="3">
        <v>0</v>
      </c>
      <c r="I24" s="3">
        <v>2</v>
      </c>
    </row>
    <row r="25" ht="20" customHeight="1" spans="1:9">
      <c r="A25" s="3">
        <v>23</v>
      </c>
      <c r="B25" s="3" t="s">
        <v>112</v>
      </c>
      <c r="C25" s="3" t="s">
        <v>116</v>
      </c>
      <c r="D25" s="3">
        <v>39</v>
      </c>
      <c r="E25" s="3">
        <v>64</v>
      </c>
      <c r="F25" s="3" t="s">
        <v>262</v>
      </c>
      <c r="G25" s="3" t="s">
        <v>23</v>
      </c>
      <c r="H25" s="3">
        <v>0</v>
      </c>
      <c r="I25" s="3">
        <v>2</v>
      </c>
    </row>
    <row r="26" ht="20" customHeight="1" spans="1:9">
      <c r="A26" s="3">
        <v>24</v>
      </c>
      <c r="B26" s="3" t="s">
        <v>112</v>
      </c>
      <c r="C26" s="3" t="s">
        <v>157</v>
      </c>
      <c r="D26" s="3">
        <v>37</v>
      </c>
      <c r="E26" s="3">
        <v>64</v>
      </c>
      <c r="F26" s="3" t="s">
        <v>262</v>
      </c>
      <c r="G26" s="3" t="s">
        <v>264</v>
      </c>
      <c r="H26" s="3">
        <v>0</v>
      </c>
      <c r="I26" s="3">
        <v>2</v>
      </c>
    </row>
    <row r="27" ht="20" customHeight="1" spans="1:9">
      <c r="A27" s="3">
        <v>25</v>
      </c>
      <c r="B27" s="3" t="s">
        <v>112</v>
      </c>
      <c r="C27" s="3" t="s">
        <v>155</v>
      </c>
      <c r="D27" s="3">
        <v>36</v>
      </c>
      <c r="E27" s="3">
        <v>64</v>
      </c>
      <c r="F27" s="3" t="s">
        <v>262</v>
      </c>
      <c r="G27" s="3" t="s">
        <v>58</v>
      </c>
      <c r="H27" s="3">
        <v>0</v>
      </c>
      <c r="I27" s="3">
        <v>2</v>
      </c>
    </row>
    <row r="28" ht="20" customHeight="1" spans="1:9">
      <c r="A28" s="3">
        <v>26</v>
      </c>
      <c r="B28" s="3" t="s">
        <v>112</v>
      </c>
      <c r="C28" s="3" t="s">
        <v>108</v>
      </c>
      <c r="D28" s="3">
        <v>34</v>
      </c>
      <c r="E28" s="3">
        <v>64</v>
      </c>
      <c r="F28" s="3" t="s">
        <v>262</v>
      </c>
      <c r="G28" s="3" t="s">
        <v>38</v>
      </c>
      <c r="H28" s="3">
        <v>0</v>
      </c>
      <c r="I28" s="3">
        <v>2</v>
      </c>
    </row>
    <row r="29" ht="20" customHeight="1" spans="1:9">
      <c r="A29" s="3">
        <v>27</v>
      </c>
      <c r="B29" s="3" t="s">
        <v>112</v>
      </c>
      <c r="C29" s="3" t="s">
        <v>158</v>
      </c>
      <c r="D29" s="3">
        <v>34</v>
      </c>
      <c r="E29" s="3">
        <v>64</v>
      </c>
      <c r="F29" s="3" t="s">
        <v>262</v>
      </c>
      <c r="G29" s="3" t="s">
        <v>265</v>
      </c>
      <c r="H29" s="3">
        <v>0</v>
      </c>
      <c r="I29" s="3">
        <v>2</v>
      </c>
    </row>
    <row r="30" ht="20" customHeight="1" spans="1:9">
      <c r="A30" s="3">
        <v>28</v>
      </c>
      <c r="B30" s="3" t="s">
        <v>107</v>
      </c>
      <c r="C30" s="3" t="s">
        <v>113</v>
      </c>
      <c r="D30" s="3">
        <v>32</v>
      </c>
      <c r="E30" s="3">
        <v>64</v>
      </c>
      <c r="F30" s="3" t="s">
        <v>262</v>
      </c>
      <c r="G30" s="3" t="s">
        <v>36</v>
      </c>
      <c r="H30" s="3">
        <v>0</v>
      </c>
      <c r="I30" s="3">
        <v>2</v>
      </c>
    </row>
    <row r="31" ht="20" customHeight="1" spans="1:9">
      <c r="A31" s="3">
        <v>29</v>
      </c>
      <c r="B31" s="3" t="s">
        <v>107</v>
      </c>
      <c r="C31" s="3" t="s">
        <v>126</v>
      </c>
      <c r="D31" s="3">
        <v>34</v>
      </c>
      <c r="E31" s="3">
        <v>64</v>
      </c>
      <c r="F31" s="3" t="s">
        <v>262</v>
      </c>
      <c r="G31" s="3" t="s">
        <v>266</v>
      </c>
      <c r="H31" s="3">
        <v>0</v>
      </c>
      <c r="I31" s="3">
        <v>2</v>
      </c>
    </row>
    <row r="32" ht="20" customHeight="1" spans="1:9">
      <c r="A32" s="3">
        <v>30</v>
      </c>
      <c r="B32" s="3" t="s">
        <v>107</v>
      </c>
      <c r="C32" s="3" t="s">
        <v>124</v>
      </c>
      <c r="D32" s="3">
        <v>36</v>
      </c>
      <c r="E32" s="3">
        <v>64</v>
      </c>
      <c r="F32" s="3" t="s">
        <v>262</v>
      </c>
      <c r="G32" s="3" t="s">
        <v>70</v>
      </c>
      <c r="H32" s="3">
        <v>2</v>
      </c>
      <c r="I32" s="3">
        <v>2</v>
      </c>
    </row>
    <row r="33" ht="20" customHeight="1" spans="1:9">
      <c r="A33" s="3">
        <v>31</v>
      </c>
      <c r="B33" s="3" t="s">
        <v>107</v>
      </c>
      <c r="C33" s="3" t="s">
        <v>125</v>
      </c>
      <c r="D33" s="3">
        <v>44</v>
      </c>
      <c r="E33" s="3">
        <v>64</v>
      </c>
      <c r="F33" s="3" t="s">
        <v>262</v>
      </c>
      <c r="G33" s="3" t="s">
        <v>66</v>
      </c>
      <c r="H33" s="3">
        <v>0</v>
      </c>
      <c r="I33" s="3">
        <v>2</v>
      </c>
    </row>
    <row r="34" ht="20" customHeight="1" spans="1:9">
      <c r="A34" s="3">
        <v>32</v>
      </c>
      <c r="B34" s="3" t="s">
        <v>107</v>
      </c>
      <c r="C34" s="3" t="s">
        <v>111</v>
      </c>
      <c r="D34" s="3">
        <v>40</v>
      </c>
      <c r="E34" s="3">
        <v>64</v>
      </c>
      <c r="F34" s="3" t="s">
        <v>262</v>
      </c>
      <c r="G34" s="3" t="s">
        <v>21</v>
      </c>
      <c r="H34" s="3">
        <v>0</v>
      </c>
      <c r="I34" s="3">
        <v>2</v>
      </c>
    </row>
    <row r="35" ht="20" customHeight="1" spans="1:9">
      <c r="A35" s="3">
        <v>33</v>
      </c>
      <c r="B35" s="3" t="s">
        <v>107</v>
      </c>
      <c r="C35" s="3" t="s">
        <v>138</v>
      </c>
      <c r="D35" s="3">
        <v>80</v>
      </c>
      <c r="E35" s="3">
        <v>64</v>
      </c>
      <c r="F35" s="3" t="s">
        <v>262</v>
      </c>
      <c r="G35" s="3" t="s">
        <v>32</v>
      </c>
      <c r="H35" s="3">
        <v>2</v>
      </c>
      <c r="I35" s="3">
        <v>4</v>
      </c>
    </row>
    <row r="36" ht="20" customHeight="1" spans="1:9">
      <c r="A36" s="3">
        <v>34</v>
      </c>
      <c r="B36" s="3" t="s">
        <v>107</v>
      </c>
      <c r="C36" s="3" t="s">
        <v>108</v>
      </c>
      <c r="D36" s="3">
        <v>34</v>
      </c>
      <c r="E36" s="3">
        <v>64</v>
      </c>
      <c r="F36" s="3" t="s">
        <v>262</v>
      </c>
      <c r="G36" s="3" t="s">
        <v>17</v>
      </c>
      <c r="H36" s="3">
        <v>0</v>
      </c>
      <c r="I36" s="3">
        <v>2</v>
      </c>
    </row>
    <row r="37" ht="20" customHeight="1" spans="1:9">
      <c r="A37" s="3">
        <v>35</v>
      </c>
      <c r="B37" s="3" t="s">
        <v>107</v>
      </c>
      <c r="C37" s="3" t="s">
        <v>158</v>
      </c>
      <c r="D37" s="3">
        <v>34</v>
      </c>
      <c r="E37" s="3">
        <v>64</v>
      </c>
      <c r="F37" s="3" t="s">
        <v>262</v>
      </c>
      <c r="G37" s="3" t="s">
        <v>66</v>
      </c>
      <c r="H37" s="3">
        <v>0</v>
      </c>
      <c r="I37" s="3">
        <v>2</v>
      </c>
    </row>
    <row r="38" ht="20" customHeight="1" spans="1:9">
      <c r="A38" s="3">
        <v>36</v>
      </c>
      <c r="B38" s="3" t="s">
        <v>152</v>
      </c>
      <c r="C38" s="3" t="s">
        <v>105</v>
      </c>
      <c r="D38" s="3">
        <v>52</v>
      </c>
      <c r="E38" s="3">
        <v>48</v>
      </c>
      <c r="F38" s="3" t="s">
        <v>262</v>
      </c>
      <c r="G38" s="3" t="s">
        <v>40</v>
      </c>
      <c r="H38" s="35">
        <v>2</v>
      </c>
      <c r="I38" s="3">
        <v>2</v>
      </c>
    </row>
    <row r="39" ht="20" customHeight="1" spans="1:9">
      <c r="A39" s="3">
        <v>37</v>
      </c>
      <c r="B39" s="3" t="s">
        <v>121</v>
      </c>
      <c r="C39" s="3" t="s">
        <v>105</v>
      </c>
      <c r="D39" s="3">
        <v>52</v>
      </c>
      <c r="E39" s="3">
        <v>48</v>
      </c>
      <c r="F39" s="3" t="s">
        <v>262</v>
      </c>
      <c r="G39" s="3" t="s">
        <v>27</v>
      </c>
      <c r="H39" s="35">
        <v>2</v>
      </c>
      <c r="I39" s="3">
        <v>2</v>
      </c>
    </row>
    <row r="40" ht="20" customHeight="1" spans="1:9">
      <c r="A40" s="3">
        <v>38</v>
      </c>
      <c r="B40" s="3" t="s">
        <v>186</v>
      </c>
      <c r="C40" s="3" t="s">
        <v>166</v>
      </c>
      <c r="D40" s="3">
        <v>96</v>
      </c>
      <c r="E40" s="3">
        <v>48</v>
      </c>
      <c r="F40" s="3" t="s">
        <v>262</v>
      </c>
      <c r="G40" s="3" t="s">
        <v>67</v>
      </c>
      <c r="H40" s="3"/>
      <c r="I40" s="3">
        <v>4</v>
      </c>
    </row>
    <row r="41" ht="20" customHeight="1" spans="1:9">
      <c r="A41" s="3">
        <v>39</v>
      </c>
      <c r="B41" s="3" t="s">
        <v>186</v>
      </c>
      <c r="C41" s="3" t="s">
        <v>182</v>
      </c>
      <c r="D41" s="3">
        <v>84</v>
      </c>
      <c r="E41" s="3">
        <v>48</v>
      </c>
      <c r="F41" s="3" t="s">
        <v>262</v>
      </c>
      <c r="G41" s="3" t="s">
        <v>50</v>
      </c>
      <c r="H41" s="3">
        <v>2</v>
      </c>
      <c r="I41" s="3">
        <v>4</v>
      </c>
    </row>
    <row r="42" ht="20" customHeight="1" spans="1:9">
      <c r="A42" s="3">
        <v>40</v>
      </c>
      <c r="B42" s="3" t="s">
        <v>186</v>
      </c>
      <c r="C42" s="3" t="s">
        <v>164</v>
      </c>
      <c r="D42" s="3">
        <v>81</v>
      </c>
      <c r="E42" s="3">
        <v>48</v>
      </c>
      <c r="F42" s="3" t="s">
        <v>262</v>
      </c>
      <c r="G42" s="3" t="s">
        <v>67</v>
      </c>
      <c r="H42" s="3"/>
      <c r="I42" s="3">
        <v>4</v>
      </c>
    </row>
    <row r="43" ht="20" customHeight="1" spans="1:9">
      <c r="A43" s="3">
        <v>41</v>
      </c>
      <c r="B43" s="3" t="s">
        <v>186</v>
      </c>
      <c r="C43" s="3" t="s">
        <v>163</v>
      </c>
      <c r="D43" s="3">
        <v>85</v>
      </c>
      <c r="E43" s="3">
        <v>48</v>
      </c>
      <c r="F43" s="3" t="s">
        <v>262</v>
      </c>
      <c r="G43" s="3" t="s">
        <v>50</v>
      </c>
      <c r="H43" s="3"/>
      <c r="I43" s="3">
        <v>4</v>
      </c>
    </row>
    <row r="44" ht="20" customHeight="1" spans="1:9">
      <c r="A44" s="3">
        <v>42</v>
      </c>
      <c r="B44" s="3" t="s">
        <v>186</v>
      </c>
      <c r="C44" s="3" t="s">
        <v>181</v>
      </c>
      <c r="D44" s="3">
        <v>70</v>
      </c>
      <c r="E44" s="3">
        <v>48</v>
      </c>
      <c r="F44" s="3" t="s">
        <v>262</v>
      </c>
      <c r="G44" s="3" t="s">
        <v>50</v>
      </c>
      <c r="H44" s="3"/>
      <c r="I44" s="3">
        <v>4</v>
      </c>
    </row>
    <row r="45" ht="20" customHeight="1" spans="1:9">
      <c r="A45" s="3">
        <v>43</v>
      </c>
      <c r="B45" s="3" t="s">
        <v>165</v>
      </c>
      <c r="C45" s="3" t="s">
        <v>166</v>
      </c>
      <c r="D45" s="3">
        <v>96</v>
      </c>
      <c r="E45" s="3">
        <v>48</v>
      </c>
      <c r="F45" s="3" t="s">
        <v>262</v>
      </c>
      <c r="G45" s="3" t="s">
        <v>42</v>
      </c>
      <c r="H45" s="3"/>
      <c r="I45" s="3">
        <v>4</v>
      </c>
    </row>
    <row r="46" ht="20" customHeight="1" spans="1:9">
      <c r="A46" s="3">
        <v>44</v>
      </c>
      <c r="B46" s="3" t="s">
        <v>165</v>
      </c>
      <c r="C46" s="3" t="s">
        <v>175</v>
      </c>
      <c r="D46" s="3">
        <v>41</v>
      </c>
      <c r="E46" s="3">
        <v>48</v>
      </c>
      <c r="F46" s="3" t="s">
        <v>262</v>
      </c>
      <c r="G46" s="3" t="s">
        <v>56</v>
      </c>
      <c r="H46" s="3"/>
      <c r="I46" s="3">
        <v>2</v>
      </c>
    </row>
    <row r="47" ht="21" customHeight="1" spans="1:9">
      <c r="A47" s="3">
        <v>45</v>
      </c>
      <c r="B47" s="3" t="s">
        <v>165</v>
      </c>
      <c r="C47" s="3" t="s">
        <v>174</v>
      </c>
      <c r="D47" s="3">
        <v>43</v>
      </c>
      <c r="E47" s="3">
        <v>48</v>
      </c>
      <c r="F47" s="3" t="s">
        <v>262</v>
      </c>
      <c r="G47" s="3" t="s">
        <v>56</v>
      </c>
      <c r="H47" s="3"/>
      <c r="I47" s="3">
        <v>2</v>
      </c>
    </row>
    <row r="48" ht="20" customHeight="1" spans="1:9">
      <c r="A48" s="3">
        <v>46</v>
      </c>
      <c r="B48" s="3" t="s">
        <v>165</v>
      </c>
      <c r="C48" s="3" t="s">
        <v>164</v>
      </c>
      <c r="D48" s="3">
        <v>81</v>
      </c>
      <c r="E48" s="3">
        <v>48</v>
      </c>
      <c r="F48" s="3" t="s">
        <v>262</v>
      </c>
      <c r="G48" s="3" t="s">
        <v>42</v>
      </c>
      <c r="H48" s="3"/>
      <c r="I48" s="3">
        <v>4</v>
      </c>
    </row>
    <row r="49" ht="20" customHeight="1" spans="1:9">
      <c r="A49" s="3">
        <v>47</v>
      </c>
      <c r="B49" s="3" t="s">
        <v>165</v>
      </c>
      <c r="C49" s="3" t="s">
        <v>163</v>
      </c>
      <c r="D49" s="3">
        <v>85</v>
      </c>
      <c r="E49" s="3">
        <v>48</v>
      </c>
      <c r="F49" s="3" t="s">
        <v>262</v>
      </c>
      <c r="G49" s="3" t="s">
        <v>42</v>
      </c>
      <c r="H49" s="3"/>
      <c r="I49" s="3">
        <v>4</v>
      </c>
    </row>
    <row r="50" ht="20" customHeight="1" spans="1:9">
      <c r="A50" s="3">
        <v>48</v>
      </c>
      <c r="B50" s="3" t="s">
        <v>165</v>
      </c>
      <c r="C50" s="3" t="s">
        <v>169</v>
      </c>
      <c r="D50" s="3">
        <v>42</v>
      </c>
      <c r="E50" s="3">
        <v>48</v>
      </c>
      <c r="F50" s="3" t="s">
        <v>262</v>
      </c>
      <c r="G50" s="3" t="s">
        <v>46</v>
      </c>
      <c r="H50" s="3"/>
      <c r="I50" s="3">
        <v>2</v>
      </c>
    </row>
    <row r="51" ht="20" customHeight="1" spans="1:9">
      <c r="A51" s="3">
        <v>49</v>
      </c>
      <c r="B51" s="3" t="s">
        <v>165</v>
      </c>
      <c r="C51" s="3" t="s">
        <v>168</v>
      </c>
      <c r="D51" s="3">
        <v>28</v>
      </c>
      <c r="E51" s="3">
        <v>48</v>
      </c>
      <c r="F51" s="3" t="s">
        <v>262</v>
      </c>
      <c r="G51" s="3" t="s">
        <v>50</v>
      </c>
      <c r="H51" s="3">
        <v>2</v>
      </c>
      <c r="I51" s="3">
        <v>2</v>
      </c>
    </row>
    <row r="52" ht="20" customHeight="1" spans="1:9">
      <c r="A52" s="3">
        <v>50</v>
      </c>
      <c r="B52" s="3" t="s">
        <v>184</v>
      </c>
      <c r="C52" s="3" t="s">
        <v>166</v>
      </c>
      <c r="D52" s="3">
        <v>96</v>
      </c>
      <c r="E52" s="3">
        <v>48</v>
      </c>
      <c r="F52" s="3" t="s">
        <v>262</v>
      </c>
      <c r="G52" s="3" t="s">
        <v>49</v>
      </c>
      <c r="H52" s="3"/>
      <c r="I52" s="3">
        <v>4</v>
      </c>
    </row>
    <row r="53" ht="20" customHeight="1" spans="1:9">
      <c r="A53" s="3">
        <v>51</v>
      </c>
      <c r="B53" s="3" t="s">
        <v>184</v>
      </c>
      <c r="C53" s="3" t="s">
        <v>182</v>
      </c>
      <c r="D53" s="3">
        <v>84</v>
      </c>
      <c r="E53" s="3">
        <v>48</v>
      </c>
      <c r="F53" s="3" t="s">
        <v>262</v>
      </c>
      <c r="G53" s="3" t="s">
        <v>52</v>
      </c>
      <c r="H53" s="3"/>
      <c r="I53" s="3">
        <v>4</v>
      </c>
    </row>
    <row r="54" ht="20" customHeight="1" spans="1:9">
      <c r="A54" s="3">
        <v>52</v>
      </c>
      <c r="B54" s="3" t="s">
        <v>184</v>
      </c>
      <c r="C54" s="3" t="s">
        <v>164</v>
      </c>
      <c r="D54" s="3">
        <v>81</v>
      </c>
      <c r="E54" s="3">
        <v>48</v>
      </c>
      <c r="F54" s="3" t="s">
        <v>262</v>
      </c>
      <c r="G54" s="3" t="s">
        <v>51</v>
      </c>
      <c r="H54" s="3"/>
      <c r="I54" s="3">
        <v>4</v>
      </c>
    </row>
    <row r="55" ht="20" customHeight="1" spans="1:9">
      <c r="A55" s="3">
        <v>53</v>
      </c>
      <c r="B55" s="3" t="s">
        <v>184</v>
      </c>
      <c r="C55" s="3" t="s">
        <v>163</v>
      </c>
      <c r="D55" s="3">
        <v>85</v>
      </c>
      <c r="E55" s="3">
        <v>48</v>
      </c>
      <c r="F55" s="3" t="s">
        <v>262</v>
      </c>
      <c r="G55" s="3" t="s">
        <v>51</v>
      </c>
      <c r="H55" s="3">
        <v>2</v>
      </c>
      <c r="I55" s="3">
        <v>4</v>
      </c>
    </row>
    <row r="56" ht="20" customHeight="1" spans="1:9">
      <c r="A56" s="3">
        <v>54</v>
      </c>
      <c r="B56" s="3" t="s">
        <v>184</v>
      </c>
      <c r="C56" s="3" t="s">
        <v>181</v>
      </c>
      <c r="D56" s="3">
        <v>70</v>
      </c>
      <c r="E56" s="3">
        <v>48</v>
      </c>
      <c r="F56" s="3" t="s">
        <v>262</v>
      </c>
      <c r="G56" s="3" t="s">
        <v>52</v>
      </c>
      <c r="H56" s="3"/>
      <c r="I56" s="3">
        <v>4</v>
      </c>
    </row>
    <row r="57" ht="20" customHeight="1" spans="1:9">
      <c r="A57" s="3">
        <v>55</v>
      </c>
      <c r="B57" s="3" t="s">
        <v>187</v>
      </c>
      <c r="C57" s="3" t="s">
        <v>189</v>
      </c>
      <c r="D57" s="3">
        <v>64</v>
      </c>
      <c r="E57" s="3">
        <v>48</v>
      </c>
      <c r="F57" s="3" t="s">
        <v>262</v>
      </c>
      <c r="G57" s="3" t="s">
        <v>51</v>
      </c>
      <c r="H57" s="3">
        <v>2</v>
      </c>
      <c r="I57" s="3">
        <v>4</v>
      </c>
    </row>
    <row r="58" ht="20" customHeight="1" spans="1:9">
      <c r="A58" s="3">
        <v>56</v>
      </c>
      <c r="B58" s="3" t="s">
        <v>187</v>
      </c>
      <c r="C58" s="3" t="s">
        <v>188</v>
      </c>
      <c r="D58" s="3">
        <v>82</v>
      </c>
      <c r="E58" s="3">
        <v>48</v>
      </c>
      <c r="F58" s="3" t="s">
        <v>262</v>
      </c>
      <c r="G58" s="3" t="s">
        <v>51</v>
      </c>
      <c r="H58" s="3"/>
      <c r="I58" s="3">
        <v>6</v>
      </c>
    </row>
    <row r="59" ht="20" customHeight="1" spans="1:9">
      <c r="A59" s="3">
        <v>57</v>
      </c>
      <c r="B59" s="3" t="s">
        <v>141</v>
      </c>
      <c r="C59" s="3" t="s">
        <v>133</v>
      </c>
      <c r="D59" s="3">
        <v>67</v>
      </c>
      <c r="E59" s="3">
        <v>64</v>
      </c>
      <c r="F59" s="3" t="s">
        <v>262</v>
      </c>
      <c r="G59" s="3" t="s">
        <v>33</v>
      </c>
      <c r="H59" s="3">
        <v>2</v>
      </c>
      <c r="I59" s="3">
        <v>4</v>
      </c>
    </row>
    <row r="60" ht="20" customHeight="1" spans="1:9">
      <c r="A60" s="3">
        <v>58</v>
      </c>
      <c r="B60" s="3" t="s">
        <v>242</v>
      </c>
      <c r="C60" s="3" t="s">
        <v>133</v>
      </c>
      <c r="D60" s="3">
        <v>67</v>
      </c>
      <c r="E60" s="3">
        <v>64</v>
      </c>
      <c r="F60" s="3" t="s">
        <v>262</v>
      </c>
      <c r="G60" s="3" t="s">
        <v>267</v>
      </c>
      <c r="H60" s="3">
        <v>2</v>
      </c>
      <c r="I60" s="3">
        <v>4</v>
      </c>
    </row>
    <row r="61" ht="20" customHeight="1" spans="1:9">
      <c r="A61" s="3">
        <v>59</v>
      </c>
      <c r="B61" s="3" t="s">
        <v>129</v>
      </c>
      <c r="C61" s="3" t="s">
        <v>123</v>
      </c>
      <c r="D61" s="3">
        <v>28</v>
      </c>
      <c r="E61" s="3">
        <v>48</v>
      </c>
      <c r="F61" s="3" t="s">
        <v>262</v>
      </c>
      <c r="G61" s="3" t="s">
        <v>29</v>
      </c>
      <c r="H61" s="3">
        <v>2</v>
      </c>
      <c r="I61" s="3">
        <v>2</v>
      </c>
    </row>
    <row r="62" ht="20" customHeight="1" spans="1:9">
      <c r="A62" s="3">
        <v>60</v>
      </c>
      <c r="B62" s="3" t="s">
        <v>149</v>
      </c>
      <c r="C62" s="3" t="s">
        <v>144</v>
      </c>
      <c r="D62" s="3">
        <v>27</v>
      </c>
      <c r="E62" s="3">
        <v>48</v>
      </c>
      <c r="F62" s="3" t="s">
        <v>262</v>
      </c>
      <c r="G62" s="3" t="s">
        <v>37</v>
      </c>
      <c r="H62" s="3">
        <v>2</v>
      </c>
      <c r="I62" s="3">
        <v>2</v>
      </c>
    </row>
    <row r="63" ht="20" customHeight="1" spans="1:9">
      <c r="A63" s="3">
        <v>61</v>
      </c>
      <c r="B63" s="3" t="s">
        <v>146</v>
      </c>
      <c r="C63" s="3" t="s">
        <v>123</v>
      </c>
      <c r="D63" s="3">
        <v>28</v>
      </c>
      <c r="E63" s="3">
        <v>64</v>
      </c>
      <c r="F63" s="3" t="s">
        <v>262</v>
      </c>
      <c r="G63" s="3" t="s">
        <v>37</v>
      </c>
      <c r="H63" s="3">
        <v>2</v>
      </c>
      <c r="I63" s="3">
        <v>2</v>
      </c>
    </row>
    <row r="64" spans="8:9">
      <c r="H64" s="36"/>
      <c r="I64" s="36"/>
    </row>
    <row r="65" spans="8:9">
      <c r="H65" s="36"/>
      <c r="I65" s="36"/>
    </row>
  </sheetData>
  <sortState ref="B3:I63">
    <sortCondition ref="B3:B63"/>
  </sortState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26"/>
  <sheetViews>
    <sheetView workbookViewId="0">
      <selection activeCell="I9" sqref="I9"/>
    </sheetView>
  </sheetViews>
  <sheetFormatPr defaultColWidth="8.8" defaultRowHeight="15.6"/>
  <sheetData>
    <row r="2" spans="2:15">
      <c r="B2" s="25" t="s">
        <v>268</v>
      </c>
      <c r="C2" s="25"/>
      <c r="D2" s="25"/>
      <c r="E2" s="26"/>
      <c r="G2" s="27" t="s">
        <v>269</v>
      </c>
      <c r="H2" s="27"/>
      <c r="I2" s="27"/>
      <c r="J2" s="27"/>
      <c r="L2" s="30" t="s">
        <v>270</v>
      </c>
      <c r="M2" s="30"/>
      <c r="N2" s="30"/>
      <c r="O2" s="30"/>
    </row>
    <row r="3" spans="2:15">
      <c r="B3" s="6"/>
      <c r="C3" s="6"/>
      <c r="D3" s="6" t="s">
        <v>271</v>
      </c>
      <c r="E3" s="6" t="s">
        <v>272</v>
      </c>
      <c r="G3" s="28"/>
      <c r="H3" s="29" t="s">
        <v>273</v>
      </c>
      <c r="I3" s="29" t="s">
        <v>274</v>
      </c>
      <c r="J3" s="29" t="s">
        <v>275</v>
      </c>
      <c r="L3" s="30"/>
      <c r="M3" s="30" t="s">
        <v>273</v>
      </c>
      <c r="N3" s="30" t="s">
        <v>274</v>
      </c>
      <c r="O3" s="30" t="s">
        <v>275</v>
      </c>
    </row>
    <row r="4" spans="2:15">
      <c r="B4" s="6">
        <v>1</v>
      </c>
      <c r="C4" s="6" t="s">
        <v>15</v>
      </c>
      <c r="D4" s="6"/>
      <c r="E4" s="6">
        <v>12</v>
      </c>
      <c r="G4" s="29" t="s">
        <v>32</v>
      </c>
      <c r="H4" s="28">
        <v>48</v>
      </c>
      <c r="I4" s="28">
        <v>20</v>
      </c>
      <c r="J4" s="28">
        <f t="shared" ref="J4:J20" si="0">SUM(H4+I4)</f>
        <v>68</v>
      </c>
      <c r="L4" s="30" t="s">
        <v>44</v>
      </c>
      <c r="M4" s="30">
        <v>156</v>
      </c>
      <c r="N4" s="31">
        <v>80</v>
      </c>
      <c r="O4" s="31">
        <f t="shared" ref="O4:O23" si="1">M4+N4</f>
        <v>236</v>
      </c>
    </row>
    <row r="5" spans="2:15">
      <c r="B5" s="6">
        <v>2</v>
      </c>
      <c r="C5" s="8" t="s">
        <v>68</v>
      </c>
      <c r="D5" s="6">
        <v>12</v>
      </c>
      <c r="E5" s="6">
        <v>11</v>
      </c>
      <c r="G5" s="29" t="s">
        <v>23</v>
      </c>
      <c r="H5" s="28">
        <v>48</v>
      </c>
      <c r="I5" s="28">
        <v>20</v>
      </c>
      <c r="J5" s="28">
        <f t="shared" si="0"/>
        <v>68</v>
      </c>
      <c r="L5" s="30" t="s">
        <v>56</v>
      </c>
      <c r="M5" s="30">
        <v>168</v>
      </c>
      <c r="N5" s="31">
        <v>93</v>
      </c>
      <c r="O5" s="31">
        <f t="shared" si="1"/>
        <v>261</v>
      </c>
    </row>
    <row r="6" spans="2:15">
      <c r="B6" s="6">
        <v>3</v>
      </c>
      <c r="C6" s="8" t="s">
        <v>19</v>
      </c>
      <c r="D6" s="6">
        <v>36</v>
      </c>
      <c r="E6" s="6">
        <v>0</v>
      </c>
      <c r="G6" s="29" t="s">
        <v>53</v>
      </c>
      <c r="H6" s="28">
        <v>36</v>
      </c>
      <c r="I6" s="28">
        <v>20</v>
      </c>
      <c r="J6" s="28">
        <f t="shared" si="0"/>
        <v>56</v>
      </c>
      <c r="L6" s="30" t="s">
        <v>50</v>
      </c>
      <c r="M6" s="30">
        <v>168</v>
      </c>
      <c r="N6" s="31">
        <v>94</v>
      </c>
      <c r="O6" s="31">
        <f t="shared" si="1"/>
        <v>262</v>
      </c>
    </row>
    <row r="7" spans="2:15">
      <c r="B7" s="6">
        <v>4</v>
      </c>
      <c r="C7" s="8" t="s">
        <v>23</v>
      </c>
      <c r="D7" s="6">
        <v>24</v>
      </c>
      <c r="E7" s="6">
        <v>17</v>
      </c>
      <c r="G7" s="29" t="s">
        <v>40</v>
      </c>
      <c r="H7" s="28">
        <v>36</v>
      </c>
      <c r="I7" s="28">
        <v>20</v>
      </c>
      <c r="J7" s="28">
        <f t="shared" si="0"/>
        <v>56</v>
      </c>
      <c r="L7" s="30" t="s">
        <v>57</v>
      </c>
      <c r="M7" s="30">
        <v>150</v>
      </c>
      <c r="N7" s="31">
        <v>80</v>
      </c>
      <c r="O7" s="31">
        <f t="shared" si="1"/>
        <v>230</v>
      </c>
    </row>
    <row r="8" spans="2:15">
      <c r="B8" s="6">
        <v>5</v>
      </c>
      <c r="C8" s="8" t="s">
        <v>28</v>
      </c>
      <c r="D8" s="6">
        <v>24</v>
      </c>
      <c r="E8" s="6"/>
      <c r="G8" s="29" t="s">
        <v>36</v>
      </c>
      <c r="H8" s="28">
        <v>72</v>
      </c>
      <c r="I8" s="28">
        <v>19</v>
      </c>
      <c r="J8" s="28">
        <f t="shared" si="0"/>
        <v>91</v>
      </c>
      <c r="L8" s="30" t="s">
        <v>54</v>
      </c>
      <c r="M8" s="30">
        <v>156</v>
      </c>
      <c r="N8" s="31">
        <v>94</v>
      </c>
      <c r="O8" s="31">
        <f t="shared" si="1"/>
        <v>250</v>
      </c>
    </row>
    <row r="9" spans="2:15">
      <c r="B9" s="6">
        <v>6</v>
      </c>
      <c r="C9" s="8" t="s">
        <v>27</v>
      </c>
      <c r="D9" s="6">
        <v>24</v>
      </c>
      <c r="E9" s="6">
        <v>11</v>
      </c>
      <c r="G9" s="29" t="s">
        <v>68</v>
      </c>
      <c r="H9" s="28">
        <v>18</v>
      </c>
      <c r="I9" s="28">
        <v>20</v>
      </c>
      <c r="J9" s="28">
        <f t="shared" si="0"/>
        <v>38</v>
      </c>
      <c r="L9" s="30" t="s">
        <v>46</v>
      </c>
      <c r="M9" s="30">
        <v>168</v>
      </c>
      <c r="N9" s="31">
        <v>94</v>
      </c>
      <c r="O9" s="31">
        <f t="shared" si="1"/>
        <v>262</v>
      </c>
    </row>
    <row r="10" spans="2:15">
      <c r="B10" s="6">
        <v>7</v>
      </c>
      <c r="C10" s="8" t="s">
        <v>40</v>
      </c>
      <c r="D10" s="6">
        <v>24</v>
      </c>
      <c r="E10" s="6">
        <v>6</v>
      </c>
      <c r="G10" s="29" t="s">
        <v>27</v>
      </c>
      <c r="H10" s="28">
        <v>24</v>
      </c>
      <c r="I10" s="28">
        <v>19</v>
      </c>
      <c r="J10" s="28">
        <f t="shared" si="0"/>
        <v>43</v>
      </c>
      <c r="L10" s="30" t="s">
        <v>42</v>
      </c>
      <c r="M10" s="30">
        <v>168</v>
      </c>
      <c r="N10" s="31">
        <v>93</v>
      </c>
      <c r="O10" s="31">
        <f t="shared" si="1"/>
        <v>261</v>
      </c>
    </row>
    <row r="11" spans="2:15">
      <c r="B11" s="6">
        <v>8</v>
      </c>
      <c r="C11" s="8" t="s">
        <v>25</v>
      </c>
      <c r="D11" s="6">
        <v>36</v>
      </c>
      <c r="E11" s="6">
        <v>15</v>
      </c>
      <c r="G11" s="29" t="s">
        <v>41</v>
      </c>
      <c r="H11" s="28">
        <v>48</v>
      </c>
      <c r="I11" s="28">
        <v>19</v>
      </c>
      <c r="J11" s="28">
        <f t="shared" si="0"/>
        <v>67</v>
      </c>
      <c r="L11" s="30" t="s">
        <v>47</v>
      </c>
      <c r="M11" s="30">
        <v>168</v>
      </c>
      <c r="N11" s="31">
        <v>96</v>
      </c>
      <c r="O11" s="31">
        <f t="shared" si="1"/>
        <v>264</v>
      </c>
    </row>
    <row r="12" spans="2:15">
      <c r="B12" s="6">
        <v>9</v>
      </c>
      <c r="C12" s="8" t="s">
        <v>29</v>
      </c>
      <c r="D12" s="6">
        <v>24</v>
      </c>
      <c r="E12" s="6">
        <v>33</v>
      </c>
      <c r="G12" s="29" t="s">
        <v>38</v>
      </c>
      <c r="H12" s="28">
        <v>48</v>
      </c>
      <c r="I12" s="28">
        <v>19</v>
      </c>
      <c r="J12" s="28">
        <f t="shared" si="0"/>
        <v>67</v>
      </c>
      <c r="L12" s="30" t="s">
        <v>19</v>
      </c>
      <c r="M12" s="30">
        <v>36</v>
      </c>
      <c r="N12" s="31">
        <v>0</v>
      </c>
      <c r="O12" s="31">
        <f t="shared" si="1"/>
        <v>36</v>
      </c>
    </row>
    <row r="13" spans="2:15">
      <c r="B13" s="6">
        <v>10</v>
      </c>
      <c r="C13" s="8" t="s">
        <v>34</v>
      </c>
      <c r="D13" s="6">
        <v>24</v>
      </c>
      <c r="E13" s="6">
        <v>11</v>
      </c>
      <c r="G13" s="29" t="s">
        <v>21</v>
      </c>
      <c r="H13" s="28">
        <v>48</v>
      </c>
      <c r="I13" s="28">
        <v>19</v>
      </c>
      <c r="J13" s="28">
        <f t="shared" si="0"/>
        <v>67</v>
      </c>
      <c r="L13" s="30" t="s">
        <v>52</v>
      </c>
      <c r="M13" s="30">
        <v>156</v>
      </c>
      <c r="N13" s="31">
        <v>96</v>
      </c>
      <c r="O13" s="31">
        <f t="shared" si="1"/>
        <v>252</v>
      </c>
    </row>
    <row r="14" spans="2:15">
      <c r="B14" s="6">
        <v>11</v>
      </c>
      <c r="C14" s="8" t="s">
        <v>74</v>
      </c>
      <c r="D14" s="6">
        <v>24</v>
      </c>
      <c r="E14" s="6">
        <v>17</v>
      </c>
      <c r="G14" s="29" t="s">
        <v>34</v>
      </c>
      <c r="H14" s="28">
        <v>48</v>
      </c>
      <c r="I14" s="28">
        <v>19</v>
      </c>
      <c r="J14" s="28">
        <f t="shared" si="0"/>
        <v>67</v>
      </c>
      <c r="L14" s="30" t="s">
        <v>51</v>
      </c>
      <c r="M14" s="30">
        <v>168</v>
      </c>
      <c r="N14" s="31">
        <v>96</v>
      </c>
      <c r="O14" s="31">
        <f t="shared" si="1"/>
        <v>264</v>
      </c>
    </row>
    <row r="15" spans="2:15">
      <c r="B15" s="6">
        <v>12</v>
      </c>
      <c r="C15" s="8" t="s">
        <v>42</v>
      </c>
      <c r="D15" s="6">
        <v>24</v>
      </c>
      <c r="E15" s="6">
        <v>6</v>
      </c>
      <c r="G15" s="29" t="s">
        <v>276</v>
      </c>
      <c r="H15" s="28">
        <v>24</v>
      </c>
      <c r="I15" s="28">
        <v>19</v>
      </c>
      <c r="J15" s="28">
        <f t="shared" si="0"/>
        <v>43</v>
      </c>
      <c r="L15" s="30" t="s">
        <v>43</v>
      </c>
      <c r="M15" s="30">
        <v>192</v>
      </c>
      <c r="N15" s="31">
        <v>0</v>
      </c>
      <c r="O15" s="31">
        <f t="shared" si="1"/>
        <v>192</v>
      </c>
    </row>
    <row r="16" spans="2:15">
      <c r="B16" s="6">
        <v>13</v>
      </c>
      <c r="C16" s="8" t="s">
        <v>53</v>
      </c>
      <c r="D16" s="6">
        <v>24</v>
      </c>
      <c r="E16" s="6">
        <v>12</v>
      </c>
      <c r="G16" s="29" t="s">
        <v>66</v>
      </c>
      <c r="H16" s="28">
        <v>48</v>
      </c>
      <c r="I16" s="28">
        <v>28</v>
      </c>
      <c r="J16" s="28">
        <f t="shared" si="0"/>
        <v>76</v>
      </c>
      <c r="L16" s="30" t="s">
        <v>49</v>
      </c>
      <c r="M16" s="30">
        <v>156</v>
      </c>
      <c r="N16" s="31">
        <v>78</v>
      </c>
      <c r="O16" s="31">
        <f t="shared" si="1"/>
        <v>234</v>
      </c>
    </row>
    <row r="17" spans="2:15">
      <c r="B17" s="6">
        <v>14</v>
      </c>
      <c r="C17" s="8" t="s">
        <v>55</v>
      </c>
      <c r="D17" s="6">
        <v>24</v>
      </c>
      <c r="E17" s="6">
        <v>11</v>
      </c>
      <c r="G17" s="29" t="s">
        <v>29</v>
      </c>
      <c r="H17" s="28">
        <v>48</v>
      </c>
      <c r="I17" s="28">
        <v>28</v>
      </c>
      <c r="J17" s="28">
        <f t="shared" si="0"/>
        <v>76</v>
      </c>
      <c r="L17" s="30" t="s">
        <v>25</v>
      </c>
      <c r="M17" s="30">
        <v>60</v>
      </c>
      <c r="N17" s="31">
        <v>0</v>
      </c>
      <c r="O17" s="31">
        <f t="shared" si="1"/>
        <v>60</v>
      </c>
    </row>
    <row r="18" spans="2:15">
      <c r="B18" s="6"/>
      <c r="C18" s="6"/>
      <c r="D18" s="6"/>
      <c r="E18" s="6"/>
      <c r="G18" s="29" t="s">
        <v>15</v>
      </c>
      <c r="H18" s="28">
        <v>12</v>
      </c>
      <c r="I18" s="28">
        <v>20</v>
      </c>
      <c r="J18" s="28">
        <f t="shared" si="0"/>
        <v>32</v>
      </c>
      <c r="L18" s="30" t="s">
        <v>30</v>
      </c>
      <c r="M18" s="30">
        <v>60</v>
      </c>
      <c r="N18" s="31">
        <v>0</v>
      </c>
      <c r="O18" s="31">
        <f t="shared" si="1"/>
        <v>60</v>
      </c>
    </row>
    <row r="19" spans="7:15">
      <c r="G19" s="29" t="s">
        <v>33</v>
      </c>
      <c r="H19" s="28">
        <v>48</v>
      </c>
      <c r="I19" s="28">
        <v>28</v>
      </c>
      <c r="J19" s="28">
        <f t="shared" si="0"/>
        <v>76</v>
      </c>
      <c r="L19" s="30" t="s">
        <v>29</v>
      </c>
      <c r="M19" s="30">
        <v>60</v>
      </c>
      <c r="N19" s="31">
        <v>0</v>
      </c>
      <c r="O19" s="31">
        <f t="shared" si="1"/>
        <v>60</v>
      </c>
    </row>
    <row r="20" spans="7:15">
      <c r="G20" s="29" t="s">
        <v>30</v>
      </c>
      <c r="H20" s="28">
        <v>12</v>
      </c>
      <c r="I20" s="28">
        <v>28</v>
      </c>
      <c r="J20" s="28">
        <f t="shared" si="0"/>
        <v>40</v>
      </c>
      <c r="L20" s="30" t="s">
        <v>70</v>
      </c>
      <c r="M20" s="30">
        <v>72</v>
      </c>
      <c r="N20" s="31">
        <v>0</v>
      </c>
      <c r="O20" s="31">
        <f t="shared" si="1"/>
        <v>72</v>
      </c>
    </row>
    <row r="21" spans="7:15">
      <c r="G21" s="29" t="s">
        <v>70</v>
      </c>
      <c r="H21" s="28">
        <v>12</v>
      </c>
      <c r="I21" s="28" t="s">
        <v>277</v>
      </c>
      <c r="J21" s="28" t="s">
        <v>277</v>
      </c>
      <c r="L21" s="30" t="s">
        <v>68</v>
      </c>
      <c r="M21" s="30">
        <v>12</v>
      </c>
      <c r="N21" s="31"/>
      <c r="O21" s="31">
        <f t="shared" si="1"/>
        <v>12</v>
      </c>
    </row>
    <row r="22" spans="7:15">
      <c r="G22" s="29" t="s">
        <v>37</v>
      </c>
      <c r="H22" s="28">
        <v>78</v>
      </c>
      <c r="I22" s="28">
        <v>33</v>
      </c>
      <c r="J22" s="28">
        <f t="shared" ref="J22:J26" si="2">SUM(H22+I22)</f>
        <v>111</v>
      </c>
      <c r="L22" s="30" t="s">
        <v>15</v>
      </c>
      <c r="M22" s="30">
        <v>0</v>
      </c>
      <c r="N22" s="31">
        <v>50</v>
      </c>
      <c r="O22" s="31">
        <f t="shared" si="1"/>
        <v>50</v>
      </c>
    </row>
    <row r="23" spans="7:15">
      <c r="G23" s="29" t="s">
        <v>28</v>
      </c>
      <c r="H23" s="28">
        <v>48</v>
      </c>
      <c r="I23" s="28"/>
      <c r="J23" s="28">
        <f t="shared" si="2"/>
        <v>48</v>
      </c>
      <c r="L23" s="30" t="s">
        <v>67</v>
      </c>
      <c r="M23" s="30">
        <v>0</v>
      </c>
      <c r="N23" s="31">
        <v>93</v>
      </c>
      <c r="O23" s="31">
        <f t="shared" si="1"/>
        <v>93</v>
      </c>
    </row>
    <row r="24" spans="7:10">
      <c r="G24" s="29" t="s">
        <v>19</v>
      </c>
      <c r="H24" s="28">
        <v>24</v>
      </c>
      <c r="I24" s="28"/>
      <c r="J24" s="28">
        <f t="shared" si="2"/>
        <v>24</v>
      </c>
    </row>
    <row r="25" spans="7:10">
      <c r="G25" s="29" t="s">
        <v>58</v>
      </c>
      <c r="H25" s="28">
        <v>24</v>
      </c>
      <c r="I25" s="28">
        <v>28</v>
      </c>
      <c r="J25" s="28">
        <f t="shared" si="2"/>
        <v>52</v>
      </c>
    </row>
    <row r="26" spans="7:10">
      <c r="G26" s="28"/>
      <c r="H26" s="28">
        <f>SUM(H4:H25)</f>
        <v>852</v>
      </c>
      <c r="I26" s="28">
        <f>SUM(I4:I25)</f>
        <v>426</v>
      </c>
      <c r="J26" s="28">
        <f t="shared" si="2"/>
        <v>1278</v>
      </c>
    </row>
  </sheetData>
  <mergeCells count="2">
    <mergeCell ref="B2:E2"/>
    <mergeCell ref="G2:J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topLeftCell="A54" workbookViewId="0">
      <selection activeCell="I78" sqref="I78"/>
    </sheetView>
  </sheetViews>
  <sheetFormatPr defaultColWidth="8.8" defaultRowHeight="15.6"/>
  <cols>
    <col min="2" max="2" width="16.7" customWidth="1"/>
    <col min="3" max="3" width="10.9" customWidth="1"/>
    <col min="6" max="6" width="18.7" customWidth="1"/>
    <col min="7" max="7" width="13.3" customWidth="1"/>
  </cols>
  <sheetData>
    <row r="1" ht="20.4" spans="1:9">
      <c r="A1" s="17" t="s">
        <v>278</v>
      </c>
      <c r="B1" s="17"/>
      <c r="C1" s="17"/>
      <c r="D1" s="17"/>
      <c r="E1" s="17"/>
      <c r="F1" s="17"/>
      <c r="G1" s="17"/>
      <c r="H1" s="17"/>
      <c r="I1" s="17"/>
    </row>
    <row r="2" spans="1:10">
      <c r="A2" s="20" t="s">
        <v>279</v>
      </c>
      <c r="B2" s="20" t="s">
        <v>254</v>
      </c>
      <c r="C2" s="20" t="s">
        <v>280</v>
      </c>
      <c r="D2" s="20" t="s">
        <v>4</v>
      </c>
      <c r="E2" s="20" t="s">
        <v>281</v>
      </c>
      <c r="F2" s="20" t="s">
        <v>282</v>
      </c>
      <c r="G2" s="20" t="s">
        <v>87</v>
      </c>
      <c r="H2" s="21" t="s">
        <v>283</v>
      </c>
      <c r="I2" s="21" t="s">
        <v>260</v>
      </c>
      <c r="J2" s="5" t="s">
        <v>261</v>
      </c>
    </row>
    <row r="3" spans="1:10">
      <c r="A3" s="4" t="s">
        <v>284</v>
      </c>
      <c r="B3" s="4" t="s">
        <v>285</v>
      </c>
      <c r="C3" s="4" t="s">
        <v>286</v>
      </c>
      <c r="D3" s="4" t="s">
        <v>287</v>
      </c>
      <c r="E3" s="4" t="s">
        <v>288</v>
      </c>
      <c r="F3" s="4" t="s">
        <v>289</v>
      </c>
      <c r="G3" s="4" t="s">
        <v>290</v>
      </c>
      <c r="H3" s="4" t="s">
        <v>291</v>
      </c>
      <c r="I3" s="22">
        <v>2</v>
      </c>
      <c r="J3" s="5">
        <v>0.5</v>
      </c>
    </row>
    <row r="4" spans="1:10">
      <c r="A4" s="4" t="s">
        <v>292</v>
      </c>
      <c r="B4" s="4" t="s">
        <v>293</v>
      </c>
      <c r="C4" s="4" t="s">
        <v>286</v>
      </c>
      <c r="D4" s="4" t="s">
        <v>287</v>
      </c>
      <c r="E4" s="4" t="s">
        <v>288</v>
      </c>
      <c r="F4" s="4" t="s">
        <v>289</v>
      </c>
      <c r="G4" s="4" t="s">
        <v>290</v>
      </c>
      <c r="H4" s="4" t="s">
        <v>40</v>
      </c>
      <c r="I4" s="22">
        <v>2</v>
      </c>
      <c r="J4" s="5">
        <v>1</v>
      </c>
    </row>
    <row r="5" spans="1:10">
      <c r="A5" s="4" t="s">
        <v>292</v>
      </c>
      <c r="B5" s="4" t="s">
        <v>293</v>
      </c>
      <c r="C5" s="4" t="s">
        <v>294</v>
      </c>
      <c r="D5" s="4" t="s">
        <v>295</v>
      </c>
      <c r="E5" s="4" t="s">
        <v>288</v>
      </c>
      <c r="F5" s="4" t="s">
        <v>134</v>
      </c>
      <c r="G5" s="4" t="s">
        <v>296</v>
      </c>
      <c r="H5" s="4" t="s">
        <v>40</v>
      </c>
      <c r="I5" s="22"/>
      <c r="J5" s="5"/>
    </row>
    <row r="6" spans="1:10">
      <c r="A6" s="4" t="s">
        <v>292</v>
      </c>
      <c r="B6" s="4" t="s">
        <v>293</v>
      </c>
      <c r="C6" s="4" t="s">
        <v>297</v>
      </c>
      <c r="D6" s="4" t="s">
        <v>298</v>
      </c>
      <c r="E6" s="4" t="s">
        <v>288</v>
      </c>
      <c r="F6" s="4" t="s">
        <v>289</v>
      </c>
      <c r="G6" s="4" t="s">
        <v>290</v>
      </c>
      <c r="H6" s="4" t="s">
        <v>40</v>
      </c>
      <c r="I6" s="22"/>
      <c r="J6" s="5"/>
    </row>
    <row r="7" spans="1:10">
      <c r="A7" s="4" t="s">
        <v>292</v>
      </c>
      <c r="B7" s="4" t="s">
        <v>293</v>
      </c>
      <c r="C7" s="4" t="s">
        <v>299</v>
      </c>
      <c r="D7" s="4" t="s">
        <v>300</v>
      </c>
      <c r="E7" s="4" t="s">
        <v>288</v>
      </c>
      <c r="F7" s="4" t="s">
        <v>301</v>
      </c>
      <c r="G7" s="4" t="s">
        <v>302</v>
      </c>
      <c r="H7" s="4" t="s">
        <v>40</v>
      </c>
      <c r="I7" s="22"/>
      <c r="J7" s="5"/>
    </row>
    <row r="8" spans="1:10">
      <c r="A8" s="4" t="s">
        <v>292</v>
      </c>
      <c r="B8" s="4" t="s">
        <v>293</v>
      </c>
      <c r="C8" s="4" t="s">
        <v>303</v>
      </c>
      <c r="D8" s="4" t="s">
        <v>304</v>
      </c>
      <c r="E8" s="4" t="s">
        <v>288</v>
      </c>
      <c r="F8" s="4" t="s">
        <v>289</v>
      </c>
      <c r="G8" s="4" t="s">
        <v>290</v>
      </c>
      <c r="H8" s="4" t="s">
        <v>40</v>
      </c>
      <c r="I8" s="22"/>
      <c r="J8" s="5"/>
    </row>
    <row r="9" spans="1:10">
      <c r="A9" s="4" t="s">
        <v>305</v>
      </c>
      <c r="B9" s="4" t="s">
        <v>293</v>
      </c>
      <c r="C9" s="4" t="s">
        <v>306</v>
      </c>
      <c r="D9" s="4" t="s">
        <v>307</v>
      </c>
      <c r="E9" s="4" t="s">
        <v>288</v>
      </c>
      <c r="F9" s="4" t="s">
        <v>308</v>
      </c>
      <c r="G9" s="4" t="s">
        <v>309</v>
      </c>
      <c r="H9" s="4" t="s">
        <v>40</v>
      </c>
      <c r="I9" s="22"/>
      <c r="J9" s="5"/>
    </row>
    <row r="10" spans="1:10">
      <c r="A10" s="4" t="s">
        <v>305</v>
      </c>
      <c r="B10" s="4" t="s">
        <v>293</v>
      </c>
      <c r="C10" s="4" t="s">
        <v>310</v>
      </c>
      <c r="D10" s="4" t="s">
        <v>311</v>
      </c>
      <c r="E10" s="4" t="s">
        <v>288</v>
      </c>
      <c r="F10" s="4" t="s">
        <v>308</v>
      </c>
      <c r="G10" s="4" t="s">
        <v>312</v>
      </c>
      <c r="H10" s="4" t="s">
        <v>40</v>
      </c>
      <c r="I10" s="22"/>
      <c r="J10" s="5"/>
    </row>
    <row r="11" spans="1:10">
      <c r="A11" s="4" t="s">
        <v>305</v>
      </c>
      <c r="B11" s="4" t="s">
        <v>293</v>
      </c>
      <c r="C11" s="4" t="s">
        <v>313</v>
      </c>
      <c r="D11" s="4" t="s">
        <v>314</v>
      </c>
      <c r="E11" s="4" t="s">
        <v>288</v>
      </c>
      <c r="F11" s="4" t="s">
        <v>308</v>
      </c>
      <c r="G11" s="4" t="s">
        <v>315</v>
      </c>
      <c r="H11" s="4" t="s">
        <v>40</v>
      </c>
      <c r="I11" s="22"/>
      <c r="J11" s="5"/>
    </row>
    <row r="12" spans="1:10">
      <c r="A12" s="4" t="s">
        <v>305</v>
      </c>
      <c r="B12" s="4" t="s">
        <v>293</v>
      </c>
      <c r="C12" s="4" t="s">
        <v>316</v>
      </c>
      <c r="D12" s="4" t="s">
        <v>317</v>
      </c>
      <c r="E12" s="4" t="s">
        <v>288</v>
      </c>
      <c r="F12" s="4" t="s">
        <v>308</v>
      </c>
      <c r="G12" s="4" t="s">
        <v>318</v>
      </c>
      <c r="H12" s="4" t="s">
        <v>40</v>
      </c>
      <c r="I12" s="22"/>
      <c r="J12" s="5"/>
    </row>
    <row r="13" spans="1:10">
      <c r="A13" s="4" t="s">
        <v>305</v>
      </c>
      <c r="B13" s="4" t="s">
        <v>293</v>
      </c>
      <c r="C13" s="4" t="s">
        <v>319</v>
      </c>
      <c r="D13" s="4" t="s">
        <v>320</v>
      </c>
      <c r="E13" s="4" t="s">
        <v>288</v>
      </c>
      <c r="F13" s="4" t="s">
        <v>308</v>
      </c>
      <c r="G13" s="4" t="s">
        <v>315</v>
      </c>
      <c r="H13" s="4" t="s">
        <v>40</v>
      </c>
      <c r="I13" s="22"/>
      <c r="J13" s="5"/>
    </row>
    <row r="14" spans="1:10">
      <c r="A14" s="4" t="s">
        <v>305</v>
      </c>
      <c r="B14" s="4" t="s">
        <v>293</v>
      </c>
      <c r="C14" s="4" t="s">
        <v>321</v>
      </c>
      <c r="D14" s="4" t="s">
        <v>322</v>
      </c>
      <c r="E14" s="4" t="s">
        <v>288</v>
      </c>
      <c r="F14" s="4" t="s">
        <v>308</v>
      </c>
      <c r="G14" s="4" t="s">
        <v>315</v>
      </c>
      <c r="H14" s="4" t="s">
        <v>40</v>
      </c>
      <c r="I14" s="22"/>
      <c r="J14" s="5"/>
    </row>
    <row r="15" spans="1:10">
      <c r="A15" s="4" t="s">
        <v>305</v>
      </c>
      <c r="B15" s="4" t="s">
        <v>293</v>
      </c>
      <c r="C15" s="4" t="s">
        <v>323</v>
      </c>
      <c r="D15" s="4" t="s">
        <v>324</v>
      </c>
      <c r="E15" s="4" t="s">
        <v>288</v>
      </c>
      <c r="F15" s="4" t="s">
        <v>308</v>
      </c>
      <c r="G15" s="4" t="s">
        <v>315</v>
      </c>
      <c r="H15" s="4" t="s">
        <v>40</v>
      </c>
      <c r="I15" s="22"/>
      <c r="J15" s="5"/>
    </row>
    <row r="16" spans="1:10">
      <c r="A16" s="4" t="s">
        <v>305</v>
      </c>
      <c r="B16" s="4" t="s">
        <v>293</v>
      </c>
      <c r="C16" s="4" t="s">
        <v>325</v>
      </c>
      <c r="D16" s="4" t="s">
        <v>326</v>
      </c>
      <c r="E16" s="4" t="s">
        <v>288</v>
      </c>
      <c r="F16" s="4" t="s">
        <v>308</v>
      </c>
      <c r="G16" s="4" t="s">
        <v>318</v>
      </c>
      <c r="H16" s="4" t="s">
        <v>40</v>
      </c>
      <c r="I16" s="22"/>
      <c r="J16" s="5"/>
    </row>
    <row r="17" spans="1:10">
      <c r="A17" s="4" t="s">
        <v>305</v>
      </c>
      <c r="B17" s="4" t="s">
        <v>293</v>
      </c>
      <c r="C17" s="4" t="s">
        <v>327</v>
      </c>
      <c r="D17" s="4" t="s">
        <v>328</v>
      </c>
      <c r="E17" s="4" t="s">
        <v>288</v>
      </c>
      <c r="F17" s="4" t="s">
        <v>308</v>
      </c>
      <c r="G17" s="4" t="s">
        <v>315</v>
      </c>
      <c r="H17" s="4" t="s">
        <v>40</v>
      </c>
      <c r="I17" s="22"/>
      <c r="J17" s="5"/>
    </row>
    <row r="18" spans="1:10">
      <c r="A18" s="4" t="s">
        <v>305</v>
      </c>
      <c r="B18" s="4" t="s">
        <v>293</v>
      </c>
      <c r="C18" s="4" t="s">
        <v>329</v>
      </c>
      <c r="D18" s="4" t="s">
        <v>330</v>
      </c>
      <c r="E18" s="4" t="s">
        <v>288</v>
      </c>
      <c r="F18" s="4" t="s">
        <v>308</v>
      </c>
      <c r="G18" s="4" t="s">
        <v>315</v>
      </c>
      <c r="H18" s="4" t="s">
        <v>40</v>
      </c>
      <c r="I18" s="22"/>
      <c r="J18" s="5"/>
    </row>
    <row r="19" spans="1:10">
      <c r="A19" s="4" t="s">
        <v>305</v>
      </c>
      <c r="B19" s="4" t="s">
        <v>293</v>
      </c>
      <c r="C19" s="4" t="s">
        <v>331</v>
      </c>
      <c r="D19" s="4" t="s">
        <v>332</v>
      </c>
      <c r="E19" s="4" t="s">
        <v>288</v>
      </c>
      <c r="F19" s="4" t="s">
        <v>308</v>
      </c>
      <c r="G19" s="4" t="s">
        <v>333</v>
      </c>
      <c r="H19" s="4" t="s">
        <v>40</v>
      </c>
      <c r="I19" s="22"/>
      <c r="J19" s="5"/>
    </row>
    <row r="20" spans="1:10">
      <c r="A20" s="4" t="s">
        <v>334</v>
      </c>
      <c r="B20" s="4" t="s">
        <v>335</v>
      </c>
      <c r="C20" s="4" t="s">
        <v>336</v>
      </c>
      <c r="D20" s="4" t="s">
        <v>337</v>
      </c>
      <c r="E20" s="4" t="s">
        <v>288</v>
      </c>
      <c r="F20" s="4" t="s">
        <v>134</v>
      </c>
      <c r="G20" s="4" t="s">
        <v>296</v>
      </c>
      <c r="H20" s="4" t="s">
        <v>40</v>
      </c>
      <c r="I20" s="22">
        <v>2</v>
      </c>
      <c r="J20" s="5">
        <v>0.5</v>
      </c>
    </row>
    <row r="21" spans="1:10">
      <c r="A21" s="4" t="s">
        <v>338</v>
      </c>
      <c r="B21" s="4" t="s">
        <v>152</v>
      </c>
      <c r="C21" s="4" t="s">
        <v>339</v>
      </c>
      <c r="D21" s="4" t="s">
        <v>340</v>
      </c>
      <c r="E21" s="4" t="s">
        <v>288</v>
      </c>
      <c r="F21" s="4" t="s">
        <v>289</v>
      </c>
      <c r="G21" s="4" t="s">
        <v>290</v>
      </c>
      <c r="H21" s="4" t="s">
        <v>40</v>
      </c>
      <c r="I21" s="22">
        <v>2</v>
      </c>
      <c r="J21" s="5">
        <v>0.5</v>
      </c>
    </row>
    <row r="22" spans="1:10">
      <c r="A22" s="4" t="s">
        <v>338</v>
      </c>
      <c r="B22" s="4" t="s">
        <v>152</v>
      </c>
      <c r="C22" s="4" t="s">
        <v>303</v>
      </c>
      <c r="D22" s="4" t="s">
        <v>304</v>
      </c>
      <c r="E22" s="4" t="s">
        <v>288</v>
      </c>
      <c r="F22" s="4" t="s">
        <v>289</v>
      </c>
      <c r="G22" s="4" t="s">
        <v>290</v>
      </c>
      <c r="H22" s="4" t="s">
        <v>40</v>
      </c>
      <c r="I22" s="22"/>
      <c r="J22" s="5"/>
    </row>
    <row r="23" spans="1:10">
      <c r="A23" s="4" t="s">
        <v>338</v>
      </c>
      <c r="B23" s="4" t="s">
        <v>152</v>
      </c>
      <c r="C23" s="4" t="s">
        <v>341</v>
      </c>
      <c r="D23" s="4" t="s">
        <v>342</v>
      </c>
      <c r="E23" s="4" t="s">
        <v>288</v>
      </c>
      <c r="F23" s="4" t="s">
        <v>289</v>
      </c>
      <c r="G23" s="4" t="s">
        <v>343</v>
      </c>
      <c r="H23" s="4" t="s">
        <v>40</v>
      </c>
      <c r="I23" s="22"/>
      <c r="J23" s="5"/>
    </row>
    <row r="24" spans="1:10">
      <c r="A24" s="4" t="s">
        <v>344</v>
      </c>
      <c r="B24" s="4" t="s">
        <v>154</v>
      </c>
      <c r="C24" s="4" t="s">
        <v>286</v>
      </c>
      <c r="D24" s="4" t="s">
        <v>287</v>
      </c>
      <c r="E24" s="4" t="s">
        <v>288</v>
      </c>
      <c r="F24" s="4" t="s">
        <v>289</v>
      </c>
      <c r="G24" s="4" t="s">
        <v>290</v>
      </c>
      <c r="H24" s="4" t="s">
        <v>40</v>
      </c>
      <c r="I24" s="22">
        <v>2</v>
      </c>
      <c r="J24" s="5">
        <v>0.5</v>
      </c>
    </row>
    <row r="25" spans="1:10">
      <c r="A25" s="4" t="s">
        <v>344</v>
      </c>
      <c r="B25" s="4" t="s">
        <v>154</v>
      </c>
      <c r="C25" s="4" t="s">
        <v>297</v>
      </c>
      <c r="D25" s="4" t="s">
        <v>298</v>
      </c>
      <c r="E25" s="4" t="s">
        <v>288</v>
      </c>
      <c r="F25" s="4" t="s">
        <v>289</v>
      </c>
      <c r="G25" s="4" t="s">
        <v>290</v>
      </c>
      <c r="H25" s="4" t="s">
        <v>40</v>
      </c>
      <c r="I25" s="22"/>
      <c r="J25" s="5"/>
    </row>
    <row r="26" spans="1:10">
      <c r="A26" s="4" t="s">
        <v>345</v>
      </c>
      <c r="B26" s="4" t="s">
        <v>121</v>
      </c>
      <c r="C26" s="4" t="s">
        <v>341</v>
      </c>
      <c r="D26" s="4" t="s">
        <v>342</v>
      </c>
      <c r="E26" s="4" t="s">
        <v>288</v>
      </c>
      <c r="F26" s="4" t="s">
        <v>289</v>
      </c>
      <c r="G26" s="4" t="s">
        <v>343</v>
      </c>
      <c r="H26" s="4" t="s">
        <v>40</v>
      </c>
      <c r="I26" s="22">
        <v>2</v>
      </c>
      <c r="J26" s="5">
        <v>0.5</v>
      </c>
    </row>
    <row r="27" spans="1:10">
      <c r="A27" s="4" t="s">
        <v>346</v>
      </c>
      <c r="B27" s="4" t="s">
        <v>153</v>
      </c>
      <c r="C27" s="4" t="s">
        <v>339</v>
      </c>
      <c r="D27" s="4" t="s">
        <v>340</v>
      </c>
      <c r="E27" s="4" t="s">
        <v>288</v>
      </c>
      <c r="F27" s="4" t="s">
        <v>289</v>
      </c>
      <c r="G27" s="4" t="s">
        <v>290</v>
      </c>
      <c r="H27" s="4" t="s">
        <v>40</v>
      </c>
      <c r="I27" s="22">
        <v>2</v>
      </c>
      <c r="J27" s="5">
        <v>0.5</v>
      </c>
    </row>
    <row r="28" spans="1:10">
      <c r="A28" s="4" t="s">
        <v>346</v>
      </c>
      <c r="B28" s="4" t="s">
        <v>153</v>
      </c>
      <c r="C28" s="4" t="s">
        <v>303</v>
      </c>
      <c r="D28" s="4" t="s">
        <v>304</v>
      </c>
      <c r="E28" s="4" t="s">
        <v>288</v>
      </c>
      <c r="F28" s="4" t="s">
        <v>289</v>
      </c>
      <c r="G28" s="4" t="s">
        <v>290</v>
      </c>
      <c r="H28" s="4" t="s">
        <v>40</v>
      </c>
      <c r="I28" s="22"/>
      <c r="J28" s="5"/>
    </row>
    <row r="29" spans="1:10">
      <c r="A29" s="4" t="s">
        <v>346</v>
      </c>
      <c r="B29" s="4" t="s">
        <v>153</v>
      </c>
      <c r="C29" s="4" t="s">
        <v>341</v>
      </c>
      <c r="D29" s="4" t="s">
        <v>342</v>
      </c>
      <c r="E29" s="4" t="s">
        <v>288</v>
      </c>
      <c r="F29" s="4" t="s">
        <v>289</v>
      </c>
      <c r="G29" s="4" t="s">
        <v>343</v>
      </c>
      <c r="H29" s="4" t="s">
        <v>40</v>
      </c>
      <c r="I29" s="22"/>
      <c r="J29" s="5"/>
    </row>
    <row r="30" spans="1:10">
      <c r="A30" s="4" t="s">
        <v>347</v>
      </c>
      <c r="B30" s="4" t="s">
        <v>156</v>
      </c>
      <c r="C30" s="4" t="s">
        <v>294</v>
      </c>
      <c r="D30" s="4" t="s">
        <v>295</v>
      </c>
      <c r="E30" s="4" t="s">
        <v>288</v>
      </c>
      <c r="F30" s="4" t="s">
        <v>134</v>
      </c>
      <c r="G30" s="4" t="s">
        <v>296</v>
      </c>
      <c r="H30" s="4" t="s">
        <v>40</v>
      </c>
      <c r="I30" s="22">
        <v>2</v>
      </c>
      <c r="J30" s="5">
        <v>0.5</v>
      </c>
    </row>
    <row r="31" spans="1:10">
      <c r="A31" s="4" t="s">
        <v>348</v>
      </c>
      <c r="B31" s="4" t="s">
        <v>186</v>
      </c>
      <c r="C31" s="4" t="s">
        <v>316</v>
      </c>
      <c r="D31" s="4" t="s">
        <v>317</v>
      </c>
      <c r="E31" s="4" t="s">
        <v>288</v>
      </c>
      <c r="F31" s="4" t="s">
        <v>308</v>
      </c>
      <c r="G31" s="4" t="s">
        <v>318</v>
      </c>
      <c r="H31" s="4" t="s">
        <v>51</v>
      </c>
      <c r="I31" s="22">
        <v>2</v>
      </c>
      <c r="J31" s="5">
        <v>0.5</v>
      </c>
    </row>
    <row r="32" spans="1:10">
      <c r="A32" s="4" t="s">
        <v>348</v>
      </c>
      <c r="B32" s="4" t="s">
        <v>186</v>
      </c>
      <c r="C32" s="4" t="s">
        <v>323</v>
      </c>
      <c r="D32" s="4" t="s">
        <v>324</v>
      </c>
      <c r="E32" s="4" t="s">
        <v>288</v>
      </c>
      <c r="F32" s="4" t="s">
        <v>308</v>
      </c>
      <c r="G32" s="4" t="s">
        <v>315</v>
      </c>
      <c r="H32" s="4" t="s">
        <v>51</v>
      </c>
      <c r="I32" s="22"/>
      <c r="J32" s="5"/>
    </row>
    <row r="33" spans="1:10">
      <c r="A33" s="4" t="s">
        <v>348</v>
      </c>
      <c r="B33" s="4" t="s">
        <v>186</v>
      </c>
      <c r="C33" s="4" t="s">
        <v>329</v>
      </c>
      <c r="D33" s="4" t="s">
        <v>330</v>
      </c>
      <c r="E33" s="4" t="s">
        <v>288</v>
      </c>
      <c r="F33" s="4" t="s">
        <v>308</v>
      </c>
      <c r="G33" s="4" t="s">
        <v>315</v>
      </c>
      <c r="H33" s="4" t="s">
        <v>51</v>
      </c>
      <c r="I33" s="22"/>
      <c r="J33" s="5"/>
    </row>
    <row r="34" spans="1:10">
      <c r="A34" s="4" t="s">
        <v>349</v>
      </c>
      <c r="B34" s="4" t="s">
        <v>350</v>
      </c>
      <c r="C34" s="4" t="s">
        <v>329</v>
      </c>
      <c r="D34" s="4" t="s">
        <v>330</v>
      </c>
      <c r="E34" s="4" t="s">
        <v>288</v>
      </c>
      <c r="F34" s="4" t="s">
        <v>308</v>
      </c>
      <c r="G34" s="4" t="s">
        <v>315</v>
      </c>
      <c r="H34" s="4" t="s">
        <v>51</v>
      </c>
      <c r="I34" s="22">
        <v>2</v>
      </c>
      <c r="J34" s="5">
        <v>0.5</v>
      </c>
    </row>
    <row r="35" spans="1:10">
      <c r="A35" s="4" t="s">
        <v>351</v>
      </c>
      <c r="B35" s="4" t="s">
        <v>352</v>
      </c>
      <c r="C35" s="4" t="s">
        <v>353</v>
      </c>
      <c r="D35" s="4" t="s">
        <v>354</v>
      </c>
      <c r="E35" s="4" t="s">
        <v>288</v>
      </c>
      <c r="F35" s="4" t="s">
        <v>134</v>
      </c>
      <c r="G35" s="4" t="s">
        <v>296</v>
      </c>
      <c r="H35" s="4" t="s">
        <v>37</v>
      </c>
      <c r="I35" s="22">
        <v>2</v>
      </c>
      <c r="J35" s="5">
        <v>0.5</v>
      </c>
    </row>
    <row r="36" spans="1:10">
      <c r="A36" s="4" t="s">
        <v>351</v>
      </c>
      <c r="B36" s="4" t="s">
        <v>352</v>
      </c>
      <c r="C36" s="4" t="s">
        <v>355</v>
      </c>
      <c r="D36" s="4" t="s">
        <v>356</v>
      </c>
      <c r="E36" s="4" t="s">
        <v>288</v>
      </c>
      <c r="F36" s="4" t="s">
        <v>134</v>
      </c>
      <c r="G36" s="4" t="s">
        <v>296</v>
      </c>
      <c r="H36" s="4" t="s">
        <v>37</v>
      </c>
      <c r="I36" s="22"/>
      <c r="J36" s="5"/>
    </row>
    <row r="37" spans="1:10">
      <c r="A37" s="4" t="s">
        <v>357</v>
      </c>
      <c r="B37" s="4" t="s">
        <v>143</v>
      </c>
      <c r="C37" s="4" t="s">
        <v>294</v>
      </c>
      <c r="D37" s="4" t="s">
        <v>295</v>
      </c>
      <c r="E37" s="4" t="s">
        <v>288</v>
      </c>
      <c r="F37" s="4" t="s">
        <v>134</v>
      </c>
      <c r="G37" s="4" t="s">
        <v>296</v>
      </c>
      <c r="H37" s="4" t="s">
        <v>37</v>
      </c>
      <c r="I37" s="22">
        <v>2</v>
      </c>
      <c r="J37" s="5">
        <v>0.5</v>
      </c>
    </row>
    <row r="38" spans="1:10">
      <c r="A38" s="4" t="s">
        <v>357</v>
      </c>
      <c r="B38" s="4" t="s">
        <v>143</v>
      </c>
      <c r="C38" s="4" t="s">
        <v>336</v>
      </c>
      <c r="D38" s="4" t="s">
        <v>337</v>
      </c>
      <c r="E38" s="4" t="s">
        <v>288</v>
      </c>
      <c r="F38" s="4" t="s">
        <v>134</v>
      </c>
      <c r="G38" s="4" t="s">
        <v>296</v>
      </c>
      <c r="H38" s="4" t="s">
        <v>37</v>
      </c>
      <c r="I38" s="22"/>
      <c r="J38" s="5"/>
    </row>
    <row r="39" spans="1:10">
      <c r="A39" s="4" t="s">
        <v>358</v>
      </c>
      <c r="B39" s="4" t="s">
        <v>359</v>
      </c>
      <c r="C39" s="4" t="s">
        <v>294</v>
      </c>
      <c r="D39" s="4" t="s">
        <v>295</v>
      </c>
      <c r="E39" s="4" t="s">
        <v>288</v>
      </c>
      <c r="F39" s="4" t="s">
        <v>134</v>
      </c>
      <c r="G39" s="4" t="s">
        <v>296</v>
      </c>
      <c r="H39" s="4" t="s">
        <v>37</v>
      </c>
      <c r="I39" s="22">
        <v>2</v>
      </c>
      <c r="J39" s="5">
        <v>0.5</v>
      </c>
    </row>
    <row r="40" spans="1:10">
      <c r="A40" s="4" t="s">
        <v>358</v>
      </c>
      <c r="B40" s="4" t="s">
        <v>359</v>
      </c>
      <c r="C40" s="4" t="s">
        <v>336</v>
      </c>
      <c r="D40" s="4" t="s">
        <v>337</v>
      </c>
      <c r="E40" s="4" t="s">
        <v>288</v>
      </c>
      <c r="F40" s="4" t="s">
        <v>134</v>
      </c>
      <c r="G40" s="4" t="s">
        <v>296</v>
      </c>
      <c r="H40" s="4" t="s">
        <v>37</v>
      </c>
      <c r="I40" s="22"/>
      <c r="J40" s="5"/>
    </row>
    <row r="41" spans="1:10">
      <c r="A41" s="4" t="s">
        <v>360</v>
      </c>
      <c r="B41" s="4" t="s">
        <v>193</v>
      </c>
      <c r="C41" s="4" t="s">
        <v>316</v>
      </c>
      <c r="D41" s="4" t="s">
        <v>317</v>
      </c>
      <c r="E41" s="4" t="s">
        <v>288</v>
      </c>
      <c r="F41" s="4" t="s">
        <v>308</v>
      </c>
      <c r="G41" s="4" t="s">
        <v>318</v>
      </c>
      <c r="H41" s="4" t="s">
        <v>44</v>
      </c>
      <c r="I41" s="22">
        <v>2</v>
      </c>
      <c r="J41" s="5">
        <v>0.5</v>
      </c>
    </row>
    <row r="42" spans="1:10">
      <c r="A42" s="4" t="s">
        <v>361</v>
      </c>
      <c r="B42" s="4" t="s">
        <v>362</v>
      </c>
      <c r="C42" s="4" t="s">
        <v>316</v>
      </c>
      <c r="D42" s="4" t="s">
        <v>317</v>
      </c>
      <c r="E42" s="4" t="s">
        <v>288</v>
      </c>
      <c r="F42" s="4" t="s">
        <v>308</v>
      </c>
      <c r="G42" s="4" t="s">
        <v>318</v>
      </c>
      <c r="H42" s="4" t="s">
        <v>44</v>
      </c>
      <c r="I42" s="22"/>
      <c r="J42" s="5"/>
    </row>
    <row r="43" spans="1:10">
      <c r="A43" s="4" t="s">
        <v>361</v>
      </c>
      <c r="B43" s="4" t="s">
        <v>362</v>
      </c>
      <c r="C43" s="4" t="s">
        <v>329</v>
      </c>
      <c r="D43" s="4" t="s">
        <v>330</v>
      </c>
      <c r="E43" s="4" t="s">
        <v>288</v>
      </c>
      <c r="F43" s="4" t="s">
        <v>308</v>
      </c>
      <c r="G43" s="4" t="s">
        <v>315</v>
      </c>
      <c r="H43" s="4" t="s">
        <v>44</v>
      </c>
      <c r="I43" s="22"/>
      <c r="J43" s="5"/>
    </row>
    <row r="44" spans="1:10">
      <c r="A44" s="4" t="s">
        <v>363</v>
      </c>
      <c r="B44" s="4" t="s">
        <v>364</v>
      </c>
      <c r="C44" s="4" t="s">
        <v>316</v>
      </c>
      <c r="D44" s="4" t="s">
        <v>317</v>
      </c>
      <c r="E44" s="4" t="s">
        <v>288</v>
      </c>
      <c r="F44" s="4" t="s">
        <v>308</v>
      </c>
      <c r="G44" s="4" t="s">
        <v>318</v>
      </c>
      <c r="H44" s="4" t="s">
        <v>44</v>
      </c>
      <c r="I44" s="22"/>
      <c r="J44" s="5"/>
    </row>
    <row r="45" spans="1:10">
      <c r="A45" s="4" t="s">
        <v>363</v>
      </c>
      <c r="B45" s="4" t="s">
        <v>364</v>
      </c>
      <c r="C45" s="4" t="s">
        <v>323</v>
      </c>
      <c r="D45" s="4" t="s">
        <v>324</v>
      </c>
      <c r="E45" s="4" t="s">
        <v>288</v>
      </c>
      <c r="F45" s="4" t="s">
        <v>308</v>
      </c>
      <c r="G45" s="4" t="s">
        <v>315</v>
      </c>
      <c r="H45" s="4" t="s">
        <v>44</v>
      </c>
      <c r="I45" s="22"/>
      <c r="J45" s="5"/>
    </row>
    <row r="46" spans="1:10">
      <c r="A46" s="4" t="s">
        <v>363</v>
      </c>
      <c r="B46" s="4" t="s">
        <v>364</v>
      </c>
      <c r="C46" s="4" t="s">
        <v>329</v>
      </c>
      <c r="D46" s="4" t="s">
        <v>330</v>
      </c>
      <c r="E46" s="4" t="s">
        <v>288</v>
      </c>
      <c r="F46" s="4" t="s">
        <v>308</v>
      </c>
      <c r="G46" s="4" t="s">
        <v>315</v>
      </c>
      <c r="H46" s="4" t="s">
        <v>44</v>
      </c>
      <c r="I46" s="22"/>
      <c r="J46" s="5"/>
    </row>
    <row r="47" spans="1:10">
      <c r="A47" s="4" t="s">
        <v>365</v>
      </c>
      <c r="B47" s="4" t="s">
        <v>142</v>
      </c>
      <c r="C47" s="4" t="s">
        <v>286</v>
      </c>
      <c r="D47" s="4" t="s">
        <v>287</v>
      </c>
      <c r="E47" s="4" t="s">
        <v>288</v>
      </c>
      <c r="F47" s="4" t="s">
        <v>289</v>
      </c>
      <c r="G47" s="4" t="s">
        <v>290</v>
      </c>
      <c r="H47" s="4" t="s">
        <v>34</v>
      </c>
      <c r="I47" s="22">
        <v>2</v>
      </c>
      <c r="J47" s="5">
        <v>0.5</v>
      </c>
    </row>
    <row r="48" spans="1:10">
      <c r="A48" s="4" t="s">
        <v>365</v>
      </c>
      <c r="B48" s="4" t="s">
        <v>142</v>
      </c>
      <c r="C48" s="4" t="s">
        <v>303</v>
      </c>
      <c r="D48" s="4" t="s">
        <v>304</v>
      </c>
      <c r="E48" s="4" t="s">
        <v>288</v>
      </c>
      <c r="F48" s="4" t="s">
        <v>289</v>
      </c>
      <c r="G48" s="4" t="s">
        <v>290</v>
      </c>
      <c r="H48" s="4" t="s">
        <v>34</v>
      </c>
      <c r="I48" s="22"/>
      <c r="J48" s="5"/>
    </row>
    <row r="49" spans="1:10">
      <c r="A49" s="4" t="s">
        <v>366</v>
      </c>
      <c r="B49" s="4" t="s">
        <v>367</v>
      </c>
      <c r="C49" s="4" t="s">
        <v>329</v>
      </c>
      <c r="D49" s="4" t="s">
        <v>330</v>
      </c>
      <c r="E49" s="4" t="s">
        <v>288</v>
      </c>
      <c r="F49" s="4" t="s">
        <v>308</v>
      </c>
      <c r="G49" s="4" t="s">
        <v>315</v>
      </c>
      <c r="H49" s="4" t="s">
        <v>49</v>
      </c>
      <c r="I49" s="22">
        <v>2</v>
      </c>
      <c r="J49" s="5">
        <v>0.5</v>
      </c>
    </row>
    <row r="50" spans="1:10">
      <c r="A50" s="4" t="s">
        <v>368</v>
      </c>
      <c r="B50" s="4" t="s">
        <v>185</v>
      </c>
      <c r="C50" s="4" t="s">
        <v>329</v>
      </c>
      <c r="D50" s="4" t="s">
        <v>330</v>
      </c>
      <c r="E50" s="4" t="s">
        <v>288</v>
      </c>
      <c r="F50" s="4" t="s">
        <v>308</v>
      </c>
      <c r="G50" s="4" t="s">
        <v>315</v>
      </c>
      <c r="H50" s="4" t="s">
        <v>49</v>
      </c>
      <c r="I50" s="22">
        <v>2</v>
      </c>
      <c r="J50" s="5">
        <v>0.5</v>
      </c>
    </row>
    <row r="51" spans="1:10">
      <c r="A51" s="4" t="s">
        <v>369</v>
      </c>
      <c r="B51" s="4" t="s">
        <v>370</v>
      </c>
      <c r="C51" s="4" t="s">
        <v>316</v>
      </c>
      <c r="D51" s="4" t="s">
        <v>317</v>
      </c>
      <c r="E51" s="4" t="s">
        <v>288</v>
      </c>
      <c r="F51" s="4" t="s">
        <v>308</v>
      </c>
      <c r="G51" s="4" t="s">
        <v>318</v>
      </c>
      <c r="H51" s="4" t="s">
        <v>49</v>
      </c>
      <c r="I51" s="22">
        <v>2</v>
      </c>
      <c r="J51" s="5">
        <v>0.5</v>
      </c>
    </row>
    <row r="52" spans="1:10">
      <c r="A52" s="4" t="s">
        <v>371</v>
      </c>
      <c r="B52" s="4" t="s">
        <v>151</v>
      </c>
      <c r="C52" s="4" t="s">
        <v>294</v>
      </c>
      <c r="D52" s="4" t="s">
        <v>295</v>
      </c>
      <c r="E52" s="4" t="s">
        <v>288</v>
      </c>
      <c r="F52" s="4" t="s">
        <v>134</v>
      </c>
      <c r="G52" s="4" t="s">
        <v>296</v>
      </c>
      <c r="H52" s="4" t="s">
        <v>33</v>
      </c>
      <c r="I52" s="22">
        <v>2</v>
      </c>
      <c r="J52" s="5">
        <v>0.5</v>
      </c>
    </row>
    <row r="53" spans="1:10">
      <c r="A53" s="4" t="s">
        <v>372</v>
      </c>
      <c r="B53" s="4" t="s">
        <v>198</v>
      </c>
      <c r="C53" s="4" t="s">
        <v>316</v>
      </c>
      <c r="D53" s="4" t="s">
        <v>317</v>
      </c>
      <c r="E53" s="4" t="s">
        <v>288</v>
      </c>
      <c r="F53" s="4" t="s">
        <v>308</v>
      </c>
      <c r="G53" s="4" t="s">
        <v>318</v>
      </c>
      <c r="H53" s="4" t="s">
        <v>54</v>
      </c>
      <c r="I53" s="22">
        <v>2</v>
      </c>
      <c r="J53" s="5">
        <v>0.5</v>
      </c>
    </row>
    <row r="54" spans="1:10">
      <c r="A54" s="4" t="s">
        <v>373</v>
      </c>
      <c r="B54" s="4" t="s">
        <v>374</v>
      </c>
      <c r="C54" s="4" t="s">
        <v>316</v>
      </c>
      <c r="D54" s="4" t="s">
        <v>317</v>
      </c>
      <c r="E54" s="4" t="s">
        <v>288</v>
      </c>
      <c r="F54" s="4" t="s">
        <v>308</v>
      </c>
      <c r="G54" s="4" t="s">
        <v>318</v>
      </c>
      <c r="H54" s="4" t="s">
        <v>54</v>
      </c>
      <c r="I54" s="22"/>
      <c r="J54" s="5"/>
    </row>
    <row r="55" spans="1:10">
      <c r="A55" s="4" t="s">
        <v>375</v>
      </c>
      <c r="B55" s="4" t="s">
        <v>201</v>
      </c>
      <c r="C55" s="4" t="s">
        <v>316</v>
      </c>
      <c r="D55" s="4" t="s">
        <v>317</v>
      </c>
      <c r="E55" s="4" t="s">
        <v>288</v>
      </c>
      <c r="F55" s="4" t="s">
        <v>308</v>
      </c>
      <c r="G55" s="4" t="s">
        <v>318</v>
      </c>
      <c r="H55" s="4" t="s">
        <v>54</v>
      </c>
      <c r="I55" s="22"/>
      <c r="J55" s="5"/>
    </row>
    <row r="56" spans="1:10">
      <c r="A56" s="4" t="s">
        <v>375</v>
      </c>
      <c r="B56" s="4" t="s">
        <v>201</v>
      </c>
      <c r="C56" s="4" t="s">
        <v>329</v>
      </c>
      <c r="D56" s="4" t="s">
        <v>330</v>
      </c>
      <c r="E56" s="4" t="s">
        <v>288</v>
      </c>
      <c r="F56" s="4" t="s">
        <v>308</v>
      </c>
      <c r="G56" s="4" t="s">
        <v>315</v>
      </c>
      <c r="H56" s="4" t="s">
        <v>54</v>
      </c>
      <c r="I56" s="22"/>
      <c r="J56" s="5"/>
    </row>
    <row r="57" spans="1:10">
      <c r="A57" s="4" t="s">
        <v>376</v>
      </c>
      <c r="B57" s="4" t="s">
        <v>377</v>
      </c>
      <c r="C57" s="4" t="s">
        <v>316</v>
      </c>
      <c r="D57" s="4" t="s">
        <v>317</v>
      </c>
      <c r="E57" s="4" t="s">
        <v>288</v>
      </c>
      <c r="F57" s="4" t="s">
        <v>308</v>
      </c>
      <c r="G57" s="4" t="s">
        <v>318</v>
      </c>
      <c r="H57" s="4" t="s">
        <v>54</v>
      </c>
      <c r="I57" s="22"/>
      <c r="J57" s="5"/>
    </row>
    <row r="58" spans="1:10">
      <c r="A58" s="4" t="s">
        <v>376</v>
      </c>
      <c r="B58" s="4" t="s">
        <v>377</v>
      </c>
      <c r="C58" s="4" t="s">
        <v>329</v>
      </c>
      <c r="D58" s="4" t="s">
        <v>330</v>
      </c>
      <c r="E58" s="4" t="s">
        <v>288</v>
      </c>
      <c r="F58" s="4" t="s">
        <v>308</v>
      </c>
      <c r="G58" s="4" t="s">
        <v>315</v>
      </c>
      <c r="H58" s="4" t="s">
        <v>54</v>
      </c>
      <c r="I58" s="22"/>
      <c r="J58" s="5"/>
    </row>
    <row r="59" spans="1:10">
      <c r="A59" s="4" t="s">
        <v>378</v>
      </c>
      <c r="B59" s="4" t="s">
        <v>145</v>
      </c>
      <c r="C59" s="4" t="s">
        <v>294</v>
      </c>
      <c r="D59" s="4" t="s">
        <v>295</v>
      </c>
      <c r="E59" s="4" t="s">
        <v>288</v>
      </c>
      <c r="F59" s="4" t="s">
        <v>134</v>
      </c>
      <c r="G59" s="4" t="s">
        <v>296</v>
      </c>
      <c r="H59" s="4" t="s">
        <v>32</v>
      </c>
      <c r="I59" s="22">
        <v>2</v>
      </c>
      <c r="J59" s="5">
        <v>0.5</v>
      </c>
    </row>
    <row r="60" spans="1:10">
      <c r="A60" s="4" t="s">
        <v>379</v>
      </c>
      <c r="B60" s="4" t="s">
        <v>107</v>
      </c>
      <c r="C60" s="4" t="s">
        <v>294</v>
      </c>
      <c r="D60" s="4" t="s">
        <v>295</v>
      </c>
      <c r="E60" s="4" t="s">
        <v>288</v>
      </c>
      <c r="F60" s="4" t="s">
        <v>134</v>
      </c>
      <c r="G60" s="4" t="s">
        <v>296</v>
      </c>
      <c r="H60" s="4" t="s">
        <v>32</v>
      </c>
      <c r="I60" s="22">
        <v>2</v>
      </c>
      <c r="J60" s="5">
        <v>0.5</v>
      </c>
    </row>
    <row r="61" spans="1:10">
      <c r="A61" s="4" t="s">
        <v>379</v>
      </c>
      <c r="B61" s="4" t="s">
        <v>107</v>
      </c>
      <c r="C61" s="4" t="s">
        <v>353</v>
      </c>
      <c r="D61" s="4" t="s">
        <v>354</v>
      </c>
      <c r="E61" s="4" t="s">
        <v>288</v>
      </c>
      <c r="F61" s="4" t="s">
        <v>134</v>
      </c>
      <c r="G61" s="4" t="s">
        <v>296</v>
      </c>
      <c r="H61" s="4" t="s">
        <v>32</v>
      </c>
      <c r="I61" s="22"/>
      <c r="J61" s="5"/>
    </row>
    <row r="62" spans="1:10">
      <c r="A62" s="4" t="s">
        <v>379</v>
      </c>
      <c r="B62" s="4" t="s">
        <v>107</v>
      </c>
      <c r="C62" s="4" t="s">
        <v>336</v>
      </c>
      <c r="D62" s="4" t="s">
        <v>337</v>
      </c>
      <c r="E62" s="4" t="s">
        <v>288</v>
      </c>
      <c r="F62" s="4" t="s">
        <v>134</v>
      </c>
      <c r="G62" s="4" t="s">
        <v>296</v>
      </c>
      <c r="H62" s="4" t="s">
        <v>32</v>
      </c>
      <c r="I62" s="22"/>
      <c r="J62" s="5"/>
    </row>
    <row r="63" spans="1:10">
      <c r="A63" s="4" t="s">
        <v>380</v>
      </c>
      <c r="B63" s="4" t="s">
        <v>381</v>
      </c>
      <c r="C63" s="4" t="s">
        <v>382</v>
      </c>
      <c r="D63" s="4" t="s">
        <v>383</v>
      </c>
      <c r="E63" s="4" t="s">
        <v>288</v>
      </c>
      <c r="F63" s="4" t="s">
        <v>384</v>
      </c>
      <c r="G63" s="4" t="s">
        <v>385</v>
      </c>
      <c r="H63" s="4" t="s">
        <v>32</v>
      </c>
      <c r="I63" s="22"/>
      <c r="J63" s="5"/>
    </row>
    <row r="64" spans="1:10">
      <c r="A64" s="4" t="s">
        <v>386</v>
      </c>
      <c r="B64" s="4" t="s">
        <v>387</v>
      </c>
      <c r="C64" s="4" t="s">
        <v>353</v>
      </c>
      <c r="D64" s="4" t="s">
        <v>354</v>
      </c>
      <c r="E64" s="4" t="s">
        <v>288</v>
      </c>
      <c r="F64" s="4" t="s">
        <v>134</v>
      </c>
      <c r="G64" s="4" t="s">
        <v>296</v>
      </c>
      <c r="H64" s="4" t="s">
        <v>21</v>
      </c>
      <c r="I64" s="22">
        <v>2</v>
      </c>
      <c r="J64" s="5">
        <v>0.5</v>
      </c>
    </row>
    <row r="65" spans="1:10">
      <c r="A65" s="4" t="s">
        <v>388</v>
      </c>
      <c r="B65" s="4" t="s">
        <v>389</v>
      </c>
      <c r="C65" s="4" t="s">
        <v>390</v>
      </c>
      <c r="D65" s="4" t="s">
        <v>391</v>
      </c>
      <c r="E65" s="4" t="s">
        <v>288</v>
      </c>
      <c r="F65" s="4" t="s">
        <v>384</v>
      </c>
      <c r="G65" s="4" t="s">
        <v>385</v>
      </c>
      <c r="H65" s="4" t="s">
        <v>21</v>
      </c>
      <c r="I65" s="22"/>
      <c r="J65" s="5"/>
    </row>
    <row r="66" spans="1:10">
      <c r="A66" s="4" t="s">
        <v>392</v>
      </c>
      <c r="B66" s="4" t="s">
        <v>393</v>
      </c>
      <c r="C66" s="4" t="s">
        <v>394</v>
      </c>
      <c r="D66" s="4" t="s">
        <v>395</v>
      </c>
      <c r="E66" s="4" t="s">
        <v>288</v>
      </c>
      <c r="F66" s="4" t="s">
        <v>134</v>
      </c>
      <c r="G66" s="4" t="s">
        <v>296</v>
      </c>
      <c r="H66" s="4" t="s">
        <v>56</v>
      </c>
      <c r="I66" s="22">
        <v>2</v>
      </c>
      <c r="J66" s="5">
        <v>0.5</v>
      </c>
    </row>
    <row r="67" spans="1:10">
      <c r="A67" s="4" t="s">
        <v>392</v>
      </c>
      <c r="B67" s="4" t="s">
        <v>393</v>
      </c>
      <c r="C67" s="4" t="s">
        <v>353</v>
      </c>
      <c r="D67" s="4" t="s">
        <v>354</v>
      </c>
      <c r="E67" s="4" t="s">
        <v>288</v>
      </c>
      <c r="F67" s="4" t="s">
        <v>134</v>
      </c>
      <c r="G67" s="4" t="s">
        <v>296</v>
      </c>
      <c r="H67" s="4" t="s">
        <v>56</v>
      </c>
      <c r="I67" s="22"/>
      <c r="J67" s="5"/>
    </row>
    <row r="68" spans="1:10">
      <c r="A68" s="4" t="s">
        <v>396</v>
      </c>
      <c r="B68" s="4" t="s">
        <v>397</v>
      </c>
      <c r="C68" s="4" t="s">
        <v>286</v>
      </c>
      <c r="D68" s="4" t="s">
        <v>287</v>
      </c>
      <c r="E68" s="4" t="s">
        <v>288</v>
      </c>
      <c r="F68" s="4" t="s">
        <v>289</v>
      </c>
      <c r="G68" s="4" t="s">
        <v>290</v>
      </c>
      <c r="H68" s="4" t="s">
        <v>56</v>
      </c>
      <c r="I68" s="22">
        <v>2</v>
      </c>
      <c r="J68" s="5">
        <v>0.5</v>
      </c>
    </row>
    <row r="69" spans="1:10">
      <c r="A69" s="4" t="s">
        <v>396</v>
      </c>
      <c r="B69" s="4" t="s">
        <v>397</v>
      </c>
      <c r="C69" s="4" t="s">
        <v>339</v>
      </c>
      <c r="D69" s="4" t="s">
        <v>340</v>
      </c>
      <c r="E69" s="4" t="s">
        <v>288</v>
      </c>
      <c r="F69" s="4" t="s">
        <v>289</v>
      </c>
      <c r="G69" s="4" t="s">
        <v>290</v>
      </c>
      <c r="H69" s="4" t="s">
        <v>56</v>
      </c>
      <c r="I69" s="22"/>
      <c r="J69" s="5"/>
    </row>
    <row r="70" spans="1:10">
      <c r="A70" s="4" t="s">
        <v>398</v>
      </c>
      <c r="B70" s="4" t="s">
        <v>399</v>
      </c>
      <c r="C70" s="4" t="s">
        <v>316</v>
      </c>
      <c r="D70" s="4" t="s">
        <v>317</v>
      </c>
      <c r="E70" s="4" t="s">
        <v>288</v>
      </c>
      <c r="F70" s="4" t="s">
        <v>308</v>
      </c>
      <c r="G70" s="4" t="s">
        <v>318</v>
      </c>
      <c r="H70" s="4" t="s">
        <v>42</v>
      </c>
      <c r="I70" s="22">
        <v>2</v>
      </c>
      <c r="J70" s="5">
        <v>0.5</v>
      </c>
    </row>
    <row r="71" spans="1:10">
      <c r="A71" s="4" t="s">
        <v>400</v>
      </c>
      <c r="B71" s="4" t="s">
        <v>401</v>
      </c>
      <c r="C71" s="4" t="s">
        <v>316</v>
      </c>
      <c r="D71" s="4" t="s">
        <v>317</v>
      </c>
      <c r="E71" s="4" t="s">
        <v>288</v>
      </c>
      <c r="F71" s="4" t="s">
        <v>308</v>
      </c>
      <c r="G71" s="4" t="s">
        <v>318</v>
      </c>
      <c r="H71" s="4" t="s">
        <v>57</v>
      </c>
      <c r="I71" s="22">
        <v>2</v>
      </c>
      <c r="J71" s="5">
        <v>0.5</v>
      </c>
    </row>
    <row r="72" spans="1:10">
      <c r="A72" s="4" t="s">
        <v>400</v>
      </c>
      <c r="B72" s="4" t="s">
        <v>401</v>
      </c>
      <c r="C72" s="4" t="s">
        <v>323</v>
      </c>
      <c r="D72" s="4" t="s">
        <v>324</v>
      </c>
      <c r="E72" s="4" t="s">
        <v>288</v>
      </c>
      <c r="F72" s="4" t="s">
        <v>308</v>
      </c>
      <c r="G72" s="4" t="s">
        <v>315</v>
      </c>
      <c r="H72" s="4" t="s">
        <v>57</v>
      </c>
      <c r="I72" s="22"/>
      <c r="J72" s="5"/>
    </row>
    <row r="73" spans="1:10">
      <c r="A73" s="4" t="s">
        <v>400</v>
      </c>
      <c r="B73" s="4" t="s">
        <v>401</v>
      </c>
      <c r="C73" s="4" t="s">
        <v>327</v>
      </c>
      <c r="D73" s="4" t="s">
        <v>328</v>
      </c>
      <c r="E73" s="4" t="s">
        <v>288</v>
      </c>
      <c r="F73" s="4" t="s">
        <v>308</v>
      </c>
      <c r="G73" s="4" t="s">
        <v>315</v>
      </c>
      <c r="H73" s="4" t="s">
        <v>57</v>
      </c>
      <c r="I73" s="22"/>
      <c r="J73" s="5"/>
    </row>
    <row r="74" spans="1:10">
      <c r="A74" s="4" t="s">
        <v>400</v>
      </c>
      <c r="B74" s="4" t="s">
        <v>401</v>
      </c>
      <c r="C74" s="4" t="s">
        <v>329</v>
      </c>
      <c r="D74" s="4" t="s">
        <v>330</v>
      </c>
      <c r="E74" s="4" t="s">
        <v>288</v>
      </c>
      <c r="F74" s="4" t="s">
        <v>308</v>
      </c>
      <c r="G74" s="4" t="s">
        <v>315</v>
      </c>
      <c r="H74" s="4" t="s">
        <v>57</v>
      </c>
      <c r="I74" s="22"/>
      <c r="J74" s="5"/>
    </row>
    <row r="75" spans="1:10">
      <c r="A75" s="4" t="s">
        <v>400</v>
      </c>
      <c r="B75" s="4" t="s">
        <v>401</v>
      </c>
      <c r="C75" s="4" t="s">
        <v>331</v>
      </c>
      <c r="D75" s="4" t="s">
        <v>332</v>
      </c>
      <c r="E75" s="4" t="s">
        <v>288</v>
      </c>
      <c r="F75" s="4" t="s">
        <v>308</v>
      </c>
      <c r="G75" s="4" t="s">
        <v>333</v>
      </c>
      <c r="H75" s="4" t="s">
        <v>57</v>
      </c>
      <c r="I75" s="22"/>
      <c r="J75" s="5"/>
    </row>
    <row r="76" spans="1:10">
      <c r="A76" s="23"/>
      <c r="B76" s="24" t="s">
        <v>402</v>
      </c>
      <c r="C76" s="4">
        <v>200205032</v>
      </c>
      <c r="D76" s="4" t="s">
        <v>403</v>
      </c>
      <c r="E76" s="23"/>
      <c r="F76" s="23"/>
      <c r="G76" s="23"/>
      <c r="H76" s="4" t="s">
        <v>53</v>
      </c>
      <c r="I76" s="4">
        <v>2</v>
      </c>
      <c r="J76" s="5">
        <v>0.5</v>
      </c>
    </row>
    <row r="77" spans="1:10">
      <c r="A77" s="23"/>
      <c r="B77" s="23" t="s">
        <v>404</v>
      </c>
      <c r="C77" s="23"/>
      <c r="D77" s="23" t="s">
        <v>405</v>
      </c>
      <c r="E77" s="23"/>
      <c r="F77" s="23"/>
      <c r="G77" s="23"/>
      <c r="H77" s="4" t="s">
        <v>37</v>
      </c>
      <c r="I77" s="4">
        <v>2</v>
      </c>
      <c r="J77" s="5">
        <v>1</v>
      </c>
    </row>
    <row r="78" spans="1:10">
      <c r="A78" s="5"/>
      <c r="B78" s="23" t="s">
        <v>406</v>
      </c>
      <c r="C78" s="23"/>
      <c r="D78" s="23" t="s">
        <v>407</v>
      </c>
      <c r="E78" s="23"/>
      <c r="F78" s="23"/>
      <c r="G78" s="23"/>
      <c r="H78" s="4" t="s">
        <v>42</v>
      </c>
      <c r="I78" s="5">
        <v>2</v>
      </c>
      <c r="J78" s="5">
        <v>0.5</v>
      </c>
    </row>
    <row r="79" spans="1:10">
      <c r="A79" s="5"/>
      <c r="B79" s="23" t="s">
        <v>151</v>
      </c>
      <c r="C79" s="4">
        <v>200205032</v>
      </c>
      <c r="D79" s="4" t="s">
        <v>403</v>
      </c>
      <c r="E79" s="23"/>
      <c r="F79" s="23"/>
      <c r="G79" s="23"/>
      <c r="H79" s="4" t="s">
        <v>33</v>
      </c>
      <c r="I79" s="5"/>
      <c r="J79" s="5"/>
    </row>
  </sheetData>
  <sortState ref="A3:K80">
    <sortCondition ref="H3:H80"/>
  </sortState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1"/>
  <sheetViews>
    <sheetView workbookViewId="0">
      <selection activeCell="Q21" sqref="Q21"/>
    </sheetView>
  </sheetViews>
  <sheetFormatPr defaultColWidth="8.8" defaultRowHeight="15.6"/>
  <cols>
    <col min="1" max="1" width="5.8" customWidth="1"/>
    <col min="2" max="2" width="12.2" customWidth="1"/>
    <col min="5" max="5" width="6.8" customWidth="1"/>
    <col min="9" max="9" width="8.1" customWidth="1"/>
    <col min="15" max="15" width="10.8" customWidth="1"/>
    <col min="16" max="16" width="17.8" customWidth="1"/>
  </cols>
  <sheetData>
    <row r="1" ht="20.4" spans="1:17">
      <c r="A1" s="13" t="s">
        <v>408</v>
      </c>
      <c r="B1" s="13"/>
      <c r="C1" s="13"/>
      <c r="D1" s="13"/>
      <c r="E1" s="13"/>
      <c r="F1" s="13"/>
      <c r="G1" s="13"/>
      <c r="H1" s="13"/>
      <c r="I1" s="13"/>
      <c r="J1" s="18"/>
      <c r="K1" s="13"/>
      <c r="N1" s="5"/>
      <c r="O1" s="1" t="s">
        <v>409</v>
      </c>
      <c r="P1" s="1" t="s">
        <v>410</v>
      </c>
      <c r="Q1" s="5"/>
    </row>
    <row r="2" spans="1:17">
      <c r="A2" s="14" t="s">
        <v>253</v>
      </c>
      <c r="B2" s="15" t="s">
        <v>254</v>
      </c>
      <c r="C2" s="15" t="s">
        <v>280</v>
      </c>
      <c r="D2" s="15" t="s">
        <v>4</v>
      </c>
      <c r="E2" s="15" t="s">
        <v>281</v>
      </c>
      <c r="F2" s="15" t="s">
        <v>282</v>
      </c>
      <c r="G2" s="15" t="s">
        <v>87</v>
      </c>
      <c r="H2" s="4" t="s">
        <v>411</v>
      </c>
      <c r="I2" s="4" t="s">
        <v>412</v>
      </c>
      <c r="J2" s="1" t="s">
        <v>413</v>
      </c>
      <c r="K2" s="1" t="s">
        <v>414</v>
      </c>
      <c r="L2" s="1" t="s">
        <v>261</v>
      </c>
      <c r="N2" s="1" t="s">
        <v>291</v>
      </c>
      <c r="O2" s="2">
        <v>1</v>
      </c>
      <c r="P2" s="1">
        <v>2</v>
      </c>
      <c r="Q2" s="5">
        <f>P2+O2</f>
        <v>3</v>
      </c>
    </row>
    <row r="3" spans="1:17">
      <c r="A3" s="1">
        <v>1</v>
      </c>
      <c r="B3" s="16" t="s">
        <v>415</v>
      </c>
      <c r="C3" s="16" t="s">
        <v>416</v>
      </c>
      <c r="D3" s="16" t="s">
        <v>417</v>
      </c>
      <c r="E3" s="16" t="s">
        <v>418</v>
      </c>
      <c r="F3" s="16" t="s">
        <v>289</v>
      </c>
      <c r="G3" s="16" t="s">
        <v>419</v>
      </c>
      <c r="H3" s="16" t="s">
        <v>420</v>
      </c>
      <c r="I3" s="16" t="s">
        <v>421</v>
      </c>
      <c r="J3" s="3" t="s">
        <v>66</v>
      </c>
      <c r="K3" s="1" t="s">
        <v>40</v>
      </c>
      <c r="L3" s="1">
        <v>0.5</v>
      </c>
      <c r="N3" s="3" t="s">
        <v>40</v>
      </c>
      <c r="O3" s="2">
        <v>5</v>
      </c>
      <c r="P3" s="1">
        <v>14</v>
      </c>
      <c r="Q3" s="5">
        <f t="shared" ref="Q3:Q24" si="0">P3+O3</f>
        <v>19</v>
      </c>
    </row>
    <row r="4" spans="1:17">
      <c r="A4" s="1">
        <v>2</v>
      </c>
      <c r="B4" s="16" t="s">
        <v>415</v>
      </c>
      <c r="C4" s="16" t="s">
        <v>422</v>
      </c>
      <c r="D4" s="16" t="s">
        <v>423</v>
      </c>
      <c r="E4" s="16" t="s">
        <v>418</v>
      </c>
      <c r="F4" s="16" t="s">
        <v>289</v>
      </c>
      <c r="G4" s="16" t="s">
        <v>424</v>
      </c>
      <c r="H4" s="16" t="s">
        <v>420</v>
      </c>
      <c r="I4" s="16" t="s">
        <v>421</v>
      </c>
      <c r="J4" s="3" t="s">
        <v>66</v>
      </c>
      <c r="K4" s="1" t="s">
        <v>40</v>
      </c>
      <c r="L4" s="1"/>
      <c r="N4" s="3" t="s">
        <v>53</v>
      </c>
      <c r="O4" s="2">
        <v>2</v>
      </c>
      <c r="P4" s="1">
        <v>2</v>
      </c>
      <c r="Q4" s="5">
        <f t="shared" si="0"/>
        <v>4</v>
      </c>
    </row>
    <row r="5" spans="1:17">
      <c r="A5" s="1">
        <v>3</v>
      </c>
      <c r="B5" s="16" t="s">
        <v>415</v>
      </c>
      <c r="C5" s="16" t="s">
        <v>425</v>
      </c>
      <c r="D5" s="16" t="s">
        <v>426</v>
      </c>
      <c r="E5" s="16" t="s">
        <v>418</v>
      </c>
      <c r="F5" s="16" t="s">
        <v>289</v>
      </c>
      <c r="G5" s="16" t="s">
        <v>424</v>
      </c>
      <c r="H5" s="16" t="s">
        <v>420</v>
      </c>
      <c r="I5" s="16" t="s">
        <v>421</v>
      </c>
      <c r="J5" s="3" t="s">
        <v>66</v>
      </c>
      <c r="K5" s="1" t="s">
        <v>40</v>
      </c>
      <c r="L5" s="1"/>
      <c r="N5" s="1" t="s">
        <v>29</v>
      </c>
      <c r="O5" s="1">
        <v>0.5</v>
      </c>
      <c r="P5" s="1"/>
      <c r="Q5" s="5">
        <f t="shared" si="0"/>
        <v>0.5</v>
      </c>
    </row>
    <row r="6" spans="1:17">
      <c r="A6" s="1">
        <v>4</v>
      </c>
      <c r="B6" s="16" t="s">
        <v>415</v>
      </c>
      <c r="C6" s="16" t="s">
        <v>427</v>
      </c>
      <c r="D6" s="16" t="s">
        <v>428</v>
      </c>
      <c r="E6" s="16" t="s">
        <v>418</v>
      </c>
      <c r="F6" s="16" t="s">
        <v>289</v>
      </c>
      <c r="G6" s="16" t="s">
        <v>424</v>
      </c>
      <c r="H6" s="16" t="s">
        <v>420</v>
      </c>
      <c r="I6" s="16" t="s">
        <v>421</v>
      </c>
      <c r="J6" s="3" t="s">
        <v>66</v>
      </c>
      <c r="K6" s="1" t="s">
        <v>40</v>
      </c>
      <c r="L6" s="1"/>
      <c r="N6" s="3" t="s">
        <v>51</v>
      </c>
      <c r="O6" s="1">
        <v>1.5</v>
      </c>
      <c r="P6" s="1">
        <v>4</v>
      </c>
      <c r="Q6" s="5">
        <f t="shared" si="0"/>
        <v>5.5</v>
      </c>
    </row>
    <row r="7" spans="1:17">
      <c r="A7" s="1">
        <v>5</v>
      </c>
      <c r="B7" s="16" t="s">
        <v>415</v>
      </c>
      <c r="C7" s="16" t="s">
        <v>429</v>
      </c>
      <c r="D7" s="16" t="s">
        <v>430</v>
      </c>
      <c r="E7" s="16" t="s">
        <v>418</v>
      </c>
      <c r="F7" s="16" t="s">
        <v>289</v>
      </c>
      <c r="G7" s="16" t="s">
        <v>424</v>
      </c>
      <c r="H7" s="16" t="s">
        <v>420</v>
      </c>
      <c r="I7" s="16" t="s">
        <v>421</v>
      </c>
      <c r="J7" s="3" t="s">
        <v>66</v>
      </c>
      <c r="K7" s="1" t="s">
        <v>40</v>
      </c>
      <c r="L7" s="1"/>
      <c r="N7" s="3" t="s">
        <v>37</v>
      </c>
      <c r="O7" s="2">
        <v>6</v>
      </c>
      <c r="P7" s="1">
        <v>8</v>
      </c>
      <c r="Q7" s="5">
        <f t="shared" si="0"/>
        <v>14</v>
      </c>
    </row>
    <row r="8" spans="1:17">
      <c r="A8" s="1">
        <v>6</v>
      </c>
      <c r="B8" s="16" t="s">
        <v>415</v>
      </c>
      <c r="C8" s="16" t="s">
        <v>431</v>
      </c>
      <c r="D8" s="16" t="s">
        <v>432</v>
      </c>
      <c r="E8" s="16" t="s">
        <v>418</v>
      </c>
      <c r="F8" s="16" t="s">
        <v>289</v>
      </c>
      <c r="G8" s="16" t="s">
        <v>424</v>
      </c>
      <c r="H8" s="16" t="s">
        <v>420</v>
      </c>
      <c r="I8" s="16" t="s">
        <v>421</v>
      </c>
      <c r="J8" s="3" t="s">
        <v>66</v>
      </c>
      <c r="K8" s="1" t="s">
        <v>40</v>
      </c>
      <c r="L8" s="1"/>
      <c r="N8" s="3" t="s">
        <v>23</v>
      </c>
      <c r="O8" s="1">
        <v>0.5</v>
      </c>
      <c r="P8" s="1"/>
      <c r="Q8" s="5">
        <f t="shared" si="0"/>
        <v>0.5</v>
      </c>
    </row>
    <row r="9" spans="1:17">
      <c r="A9" s="1">
        <v>7</v>
      </c>
      <c r="B9" s="16" t="s">
        <v>389</v>
      </c>
      <c r="C9" s="16" t="s">
        <v>433</v>
      </c>
      <c r="D9" s="16" t="s">
        <v>434</v>
      </c>
      <c r="E9" s="16" t="s">
        <v>418</v>
      </c>
      <c r="F9" s="16" t="s">
        <v>384</v>
      </c>
      <c r="G9" s="16" t="s">
        <v>435</v>
      </c>
      <c r="H9" s="16" t="s">
        <v>420</v>
      </c>
      <c r="I9" s="16" t="s">
        <v>421</v>
      </c>
      <c r="J9" s="3" t="s">
        <v>23</v>
      </c>
      <c r="K9" s="1" t="s">
        <v>40</v>
      </c>
      <c r="L9" s="1">
        <v>0.5</v>
      </c>
      <c r="N9" s="3" t="s">
        <v>66</v>
      </c>
      <c r="O9" s="2">
        <v>1</v>
      </c>
      <c r="P9" s="1"/>
      <c r="Q9" s="5">
        <f t="shared" si="0"/>
        <v>1</v>
      </c>
    </row>
    <row r="10" spans="1:17">
      <c r="A10" s="1">
        <v>8</v>
      </c>
      <c r="B10" s="16" t="s">
        <v>389</v>
      </c>
      <c r="C10" s="16" t="s">
        <v>436</v>
      </c>
      <c r="D10" s="16" t="s">
        <v>437</v>
      </c>
      <c r="E10" s="16" t="s">
        <v>418</v>
      </c>
      <c r="F10" s="16" t="s">
        <v>384</v>
      </c>
      <c r="G10" s="16" t="s">
        <v>435</v>
      </c>
      <c r="H10" s="16" t="s">
        <v>420</v>
      </c>
      <c r="I10" s="16" t="s">
        <v>421</v>
      </c>
      <c r="J10" s="3" t="s">
        <v>23</v>
      </c>
      <c r="K10" s="1" t="s">
        <v>40</v>
      </c>
      <c r="L10" s="1"/>
      <c r="N10" s="1" t="s">
        <v>44</v>
      </c>
      <c r="O10" s="2">
        <v>0.5</v>
      </c>
      <c r="P10" s="1">
        <v>2</v>
      </c>
      <c r="Q10" s="5">
        <f t="shared" si="0"/>
        <v>2.5</v>
      </c>
    </row>
    <row r="11" spans="1:17">
      <c r="A11" s="1">
        <v>9</v>
      </c>
      <c r="B11" s="16" t="s">
        <v>389</v>
      </c>
      <c r="C11" s="16" t="s">
        <v>438</v>
      </c>
      <c r="D11" s="16" t="s">
        <v>439</v>
      </c>
      <c r="E11" s="16" t="s">
        <v>418</v>
      </c>
      <c r="F11" s="16" t="s">
        <v>384</v>
      </c>
      <c r="G11" s="16" t="s">
        <v>435</v>
      </c>
      <c r="H11" s="16" t="s">
        <v>420</v>
      </c>
      <c r="I11" s="16" t="s">
        <v>421</v>
      </c>
      <c r="J11" s="3" t="s">
        <v>23</v>
      </c>
      <c r="K11" s="1" t="s">
        <v>40</v>
      </c>
      <c r="L11" s="1"/>
      <c r="N11" s="3" t="s">
        <v>34</v>
      </c>
      <c r="O11" s="2">
        <v>1</v>
      </c>
      <c r="P11" s="1">
        <v>2</v>
      </c>
      <c r="Q11" s="5">
        <f t="shared" si="0"/>
        <v>3</v>
      </c>
    </row>
    <row r="12" spans="1:17">
      <c r="A12" s="1">
        <v>10</v>
      </c>
      <c r="B12" s="16" t="s">
        <v>389</v>
      </c>
      <c r="C12" s="16" t="s">
        <v>440</v>
      </c>
      <c r="D12" s="16" t="s">
        <v>441</v>
      </c>
      <c r="E12" s="16" t="s">
        <v>418</v>
      </c>
      <c r="F12" s="16" t="s">
        <v>384</v>
      </c>
      <c r="G12" s="16" t="s">
        <v>435</v>
      </c>
      <c r="H12" s="16" t="s">
        <v>420</v>
      </c>
      <c r="I12" s="16" t="s">
        <v>421</v>
      </c>
      <c r="J12" s="3" t="s">
        <v>23</v>
      </c>
      <c r="K12" s="1" t="s">
        <v>40</v>
      </c>
      <c r="L12" s="1"/>
      <c r="N12" s="1" t="s">
        <v>49</v>
      </c>
      <c r="O12" s="2">
        <v>1.5</v>
      </c>
      <c r="P12" s="1">
        <v>6</v>
      </c>
      <c r="Q12" s="5">
        <f t="shared" si="0"/>
        <v>7.5</v>
      </c>
    </row>
    <row r="13" spans="1:17">
      <c r="A13" s="1">
        <v>11</v>
      </c>
      <c r="B13" s="16" t="s">
        <v>389</v>
      </c>
      <c r="C13" s="16" t="s">
        <v>442</v>
      </c>
      <c r="D13" s="16" t="s">
        <v>443</v>
      </c>
      <c r="E13" s="16" t="s">
        <v>418</v>
      </c>
      <c r="F13" s="16" t="s">
        <v>384</v>
      </c>
      <c r="G13" s="16" t="s">
        <v>435</v>
      </c>
      <c r="H13" s="16" t="s">
        <v>420</v>
      </c>
      <c r="I13" s="16" t="s">
        <v>421</v>
      </c>
      <c r="J13" s="3" t="s">
        <v>23</v>
      </c>
      <c r="K13" s="1" t="s">
        <v>40</v>
      </c>
      <c r="L13" s="1"/>
      <c r="N13" s="3" t="s">
        <v>33</v>
      </c>
      <c r="O13" s="1">
        <v>1</v>
      </c>
      <c r="P13" s="1">
        <v>2</v>
      </c>
      <c r="Q13" s="5">
        <f t="shared" si="0"/>
        <v>3</v>
      </c>
    </row>
    <row r="14" spans="1:17">
      <c r="A14" s="1">
        <v>12</v>
      </c>
      <c r="B14" s="16" t="s">
        <v>389</v>
      </c>
      <c r="C14" s="16" t="s">
        <v>444</v>
      </c>
      <c r="D14" s="16" t="s">
        <v>445</v>
      </c>
      <c r="E14" s="16" t="s">
        <v>418</v>
      </c>
      <c r="F14" s="16" t="s">
        <v>384</v>
      </c>
      <c r="G14" s="16" t="s">
        <v>435</v>
      </c>
      <c r="H14" s="16" t="s">
        <v>420</v>
      </c>
      <c r="I14" s="16" t="s">
        <v>421</v>
      </c>
      <c r="J14" s="3" t="s">
        <v>23</v>
      </c>
      <c r="K14" s="1" t="s">
        <v>40</v>
      </c>
      <c r="L14" s="1"/>
      <c r="N14" s="3" t="s">
        <v>67</v>
      </c>
      <c r="O14" s="1">
        <v>0.5</v>
      </c>
      <c r="P14" s="1"/>
      <c r="Q14" s="5">
        <f t="shared" si="0"/>
        <v>0.5</v>
      </c>
    </row>
    <row r="15" spans="1:17">
      <c r="A15" s="1">
        <v>13</v>
      </c>
      <c r="B15" s="16" t="s">
        <v>389</v>
      </c>
      <c r="C15" s="16" t="s">
        <v>446</v>
      </c>
      <c r="D15" s="16" t="s">
        <v>447</v>
      </c>
      <c r="E15" s="16" t="s">
        <v>418</v>
      </c>
      <c r="F15" s="16" t="s">
        <v>384</v>
      </c>
      <c r="G15" s="16" t="s">
        <v>448</v>
      </c>
      <c r="H15" s="16" t="s">
        <v>420</v>
      </c>
      <c r="I15" s="16" t="s">
        <v>421</v>
      </c>
      <c r="J15" s="3" t="s">
        <v>23</v>
      </c>
      <c r="K15" s="1" t="s">
        <v>40</v>
      </c>
      <c r="L15" s="1"/>
      <c r="N15" s="1" t="s">
        <v>54</v>
      </c>
      <c r="O15" s="2">
        <v>0.5</v>
      </c>
      <c r="P15" s="1">
        <v>2</v>
      </c>
      <c r="Q15" s="5">
        <f t="shared" si="0"/>
        <v>2.5</v>
      </c>
    </row>
    <row r="16" spans="1:17">
      <c r="A16" s="1">
        <v>14</v>
      </c>
      <c r="B16" s="16" t="s">
        <v>389</v>
      </c>
      <c r="C16" s="16" t="s">
        <v>449</v>
      </c>
      <c r="D16" s="16" t="s">
        <v>450</v>
      </c>
      <c r="E16" s="16" t="s">
        <v>418</v>
      </c>
      <c r="F16" s="16" t="s">
        <v>384</v>
      </c>
      <c r="G16" s="16" t="s">
        <v>448</v>
      </c>
      <c r="H16" s="16" t="s">
        <v>420</v>
      </c>
      <c r="I16" s="16" t="s">
        <v>421</v>
      </c>
      <c r="J16" s="3" t="s">
        <v>23</v>
      </c>
      <c r="K16" s="1" t="s">
        <v>40</v>
      </c>
      <c r="L16" s="1"/>
      <c r="N16" s="1" t="s">
        <v>32</v>
      </c>
      <c r="O16" s="2">
        <v>1.5</v>
      </c>
      <c r="P16" s="1">
        <v>4</v>
      </c>
      <c r="Q16" s="5">
        <f t="shared" si="0"/>
        <v>5.5</v>
      </c>
    </row>
    <row r="17" spans="1:17">
      <c r="A17" s="1">
        <v>15</v>
      </c>
      <c r="B17" s="16" t="s">
        <v>393</v>
      </c>
      <c r="C17" s="16" t="s">
        <v>451</v>
      </c>
      <c r="D17" s="16" t="s">
        <v>452</v>
      </c>
      <c r="E17" s="16" t="s">
        <v>418</v>
      </c>
      <c r="F17" s="16" t="s">
        <v>134</v>
      </c>
      <c r="G17" s="16" t="s">
        <v>453</v>
      </c>
      <c r="H17" s="16" t="s">
        <v>420</v>
      </c>
      <c r="I17" s="16" t="s">
        <v>421</v>
      </c>
      <c r="J17" s="3" t="s">
        <v>56</v>
      </c>
      <c r="K17" s="1" t="s">
        <v>40</v>
      </c>
      <c r="L17" s="1">
        <v>0.5</v>
      </c>
      <c r="N17" s="1" t="s">
        <v>55</v>
      </c>
      <c r="O17" s="1">
        <v>0.5</v>
      </c>
      <c r="P17" s="1"/>
      <c r="Q17" s="5">
        <f t="shared" si="0"/>
        <v>0.5</v>
      </c>
    </row>
    <row r="18" spans="1:17">
      <c r="A18" s="1">
        <v>16</v>
      </c>
      <c r="B18" s="16" t="s">
        <v>393</v>
      </c>
      <c r="C18" s="16" t="s">
        <v>454</v>
      </c>
      <c r="D18" s="16" t="s">
        <v>455</v>
      </c>
      <c r="E18" s="16" t="s">
        <v>418</v>
      </c>
      <c r="F18" s="16" t="s">
        <v>134</v>
      </c>
      <c r="G18" s="16" t="s">
        <v>456</v>
      </c>
      <c r="H18" s="16" t="s">
        <v>420</v>
      </c>
      <c r="I18" s="16" t="s">
        <v>421</v>
      </c>
      <c r="J18" s="3" t="s">
        <v>56</v>
      </c>
      <c r="K18" s="1" t="s">
        <v>40</v>
      </c>
      <c r="L18" s="1"/>
      <c r="N18" s="3" t="s">
        <v>52</v>
      </c>
      <c r="O18" s="1">
        <v>1</v>
      </c>
      <c r="P18" s="1"/>
      <c r="Q18" s="5">
        <f t="shared" si="0"/>
        <v>1</v>
      </c>
    </row>
    <row r="19" spans="1:17">
      <c r="A19" s="1">
        <v>17</v>
      </c>
      <c r="B19" s="16" t="s">
        <v>393</v>
      </c>
      <c r="C19" s="16" t="s">
        <v>457</v>
      </c>
      <c r="D19" s="16" t="s">
        <v>458</v>
      </c>
      <c r="E19" s="16" t="s">
        <v>418</v>
      </c>
      <c r="F19" s="16" t="s">
        <v>134</v>
      </c>
      <c r="G19" s="16" t="s">
        <v>453</v>
      </c>
      <c r="H19" s="16" t="s">
        <v>420</v>
      </c>
      <c r="I19" s="16" t="s">
        <v>421</v>
      </c>
      <c r="J19" s="3" t="s">
        <v>56</v>
      </c>
      <c r="K19" s="1" t="s">
        <v>40</v>
      </c>
      <c r="L19" s="1"/>
      <c r="N19" s="3" t="s">
        <v>56</v>
      </c>
      <c r="O19" s="1">
        <v>1.5</v>
      </c>
      <c r="P19" s="1">
        <v>4</v>
      </c>
      <c r="Q19" s="5">
        <f t="shared" si="0"/>
        <v>5.5</v>
      </c>
    </row>
    <row r="20" spans="1:17">
      <c r="A20" s="1">
        <v>18</v>
      </c>
      <c r="B20" s="16" t="s">
        <v>393</v>
      </c>
      <c r="C20" s="16" t="s">
        <v>459</v>
      </c>
      <c r="D20" s="16" t="s">
        <v>460</v>
      </c>
      <c r="E20" s="16" t="s">
        <v>418</v>
      </c>
      <c r="F20" s="16" t="s">
        <v>134</v>
      </c>
      <c r="G20" s="16" t="s">
        <v>453</v>
      </c>
      <c r="H20" s="16" t="s">
        <v>420</v>
      </c>
      <c r="I20" s="16" t="s">
        <v>421</v>
      </c>
      <c r="J20" s="3" t="s">
        <v>56</v>
      </c>
      <c r="K20" s="1" t="s">
        <v>40</v>
      </c>
      <c r="L20" s="1"/>
      <c r="N20" s="1" t="s">
        <v>42</v>
      </c>
      <c r="O20" s="2">
        <v>1.5</v>
      </c>
      <c r="P20" s="1">
        <v>4</v>
      </c>
      <c r="Q20" s="5">
        <f t="shared" si="0"/>
        <v>5.5</v>
      </c>
    </row>
    <row r="21" spans="1:17">
      <c r="A21" s="1">
        <v>19</v>
      </c>
      <c r="B21" s="16" t="s">
        <v>393</v>
      </c>
      <c r="C21" s="16" t="s">
        <v>461</v>
      </c>
      <c r="D21" s="16" t="s">
        <v>462</v>
      </c>
      <c r="E21" s="16" t="s">
        <v>418</v>
      </c>
      <c r="F21" s="16" t="s">
        <v>134</v>
      </c>
      <c r="G21" s="16" t="s">
        <v>453</v>
      </c>
      <c r="H21" s="16" t="s">
        <v>420</v>
      </c>
      <c r="I21" s="16" t="s">
        <v>421</v>
      </c>
      <c r="J21" s="3" t="s">
        <v>56</v>
      </c>
      <c r="K21" s="1" t="s">
        <v>40</v>
      </c>
      <c r="L21" s="1"/>
      <c r="N21" s="1" t="s">
        <v>57</v>
      </c>
      <c r="O21" s="2">
        <v>0.5</v>
      </c>
      <c r="P21" s="1">
        <v>2</v>
      </c>
      <c r="Q21" s="5">
        <f t="shared" si="0"/>
        <v>2.5</v>
      </c>
    </row>
    <row r="22" spans="1:17">
      <c r="A22" s="1">
        <v>20</v>
      </c>
      <c r="B22" s="16" t="s">
        <v>393</v>
      </c>
      <c r="C22" s="16" t="s">
        <v>463</v>
      </c>
      <c r="D22" s="16" t="s">
        <v>464</v>
      </c>
      <c r="E22" s="16" t="s">
        <v>418</v>
      </c>
      <c r="F22" s="16" t="s">
        <v>134</v>
      </c>
      <c r="G22" s="16" t="s">
        <v>453</v>
      </c>
      <c r="H22" s="16" t="s">
        <v>420</v>
      </c>
      <c r="I22" s="16" t="s">
        <v>421</v>
      </c>
      <c r="J22" s="3" t="s">
        <v>56</v>
      </c>
      <c r="K22" s="1" t="s">
        <v>40</v>
      </c>
      <c r="L22" s="1"/>
      <c r="N22" s="3" t="s">
        <v>28</v>
      </c>
      <c r="O22" s="1">
        <v>0.5</v>
      </c>
      <c r="P22" s="1"/>
      <c r="Q22" s="5">
        <f t="shared" si="0"/>
        <v>0.5</v>
      </c>
    </row>
    <row r="23" spans="1:17">
      <c r="A23" s="1">
        <v>21</v>
      </c>
      <c r="B23" s="16" t="s">
        <v>387</v>
      </c>
      <c r="C23" s="16" t="s">
        <v>465</v>
      </c>
      <c r="D23" s="16" t="s">
        <v>466</v>
      </c>
      <c r="E23" s="16" t="s">
        <v>418</v>
      </c>
      <c r="F23" s="16" t="s">
        <v>134</v>
      </c>
      <c r="G23" s="16" t="s">
        <v>453</v>
      </c>
      <c r="H23" s="16" t="s">
        <v>420</v>
      </c>
      <c r="I23" s="16" t="s">
        <v>421</v>
      </c>
      <c r="J23" s="3" t="s">
        <v>66</v>
      </c>
      <c r="K23" s="1" t="s">
        <v>40</v>
      </c>
      <c r="L23" s="1">
        <v>0.5</v>
      </c>
      <c r="N23" s="3" t="s">
        <v>27</v>
      </c>
      <c r="O23" s="1">
        <v>0.5</v>
      </c>
      <c r="P23" s="1"/>
      <c r="Q23" s="5">
        <f t="shared" si="0"/>
        <v>0.5</v>
      </c>
    </row>
    <row r="24" spans="1:17">
      <c r="A24" s="1">
        <v>22</v>
      </c>
      <c r="B24" s="16" t="s">
        <v>387</v>
      </c>
      <c r="C24" s="16" t="s">
        <v>467</v>
      </c>
      <c r="D24" s="16" t="s">
        <v>468</v>
      </c>
      <c r="E24" s="16" t="s">
        <v>418</v>
      </c>
      <c r="F24" s="16" t="s">
        <v>134</v>
      </c>
      <c r="G24" s="16" t="s">
        <v>453</v>
      </c>
      <c r="H24" s="16" t="s">
        <v>420</v>
      </c>
      <c r="I24" s="16" t="s">
        <v>421</v>
      </c>
      <c r="J24" s="3" t="s">
        <v>66</v>
      </c>
      <c r="K24" s="1" t="s">
        <v>40</v>
      </c>
      <c r="L24" s="1"/>
      <c r="N24" s="1" t="s">
        <v>21</v>
      </c>
      <c r="O24" s="1">
        <v>0.5</v>
      </c>
      <c r="P24" s="1">
        <v>2</v>
      </c>
      <c r="Q24" s="5">
        <f t="shared" si="0"/>
        <v>2.5</v>
      </c>
    </row>
    <row r="25" spans="1:12">
      <c r="A25" s="1">
        <v>23</v>
      </c>
      <c r="B25" s="16" t="s">
        <v>387</v>
      </c>
      <c r="C25" s="16" t="s">
        <v>461</v>
      </c>
      <c r="D25" s="16" t="s">
        <v>462</v>
      </c>
      <c r="E25" s="16" t="s">
        <v>418</v>
      </c>
      <c r="F25" s="16" t="s">
        <v>134</v>
      </c>
      <c r="G25" s="16" t="s">
        <v>453</v>
      </c>
      <c r="H25" s="16" t="s">
        <v>420</v>
      </c>
      <c r="I25" s="16" t="s">
        <v>421</v>
      </c>
      <c r="J25" s="3" t="s">
        <v>66</v>
      </c>
      <c r="K25" s="1" t="s">
        <v>40</v>
      </c>
      <c r="L25" s="1"/>
    </row>
    <row r="26" spans="1:12">
      <c r="A26" s="1">
        <v>24</v>
      </c>
      <c r="B26" s="16" t="s">
        <v>387</v>
      </c>
      <c r="C26" s="16" t="s">
        <v>469</v>
      </c>
      <c r="D26" s="16" t="s">
        <v>470</v>
      </c>
      <c r="E26" s="16" t="s">
        <v>418</v>
      </c>
      <c r="F26" s="16" t="s">
        <v>134</v>
      </c>
      <c r="G26" s="16" t="s">
        <v>453</v>
      </c>
      <c r="H26" s="16" t="s">
        <v>420</v>
      </c>
      <c r="I26" s="16" t="s">
        <v>421</v>
      </c>
      <c r="J26" s="3" t="s">
        <v>66</v>
      </c>
      <c r="K26" s="1" t="s">
        <v>40</v>
      </c>
      <c r="L26" s="1"/>
    </row>
    <row r="27" spans="1:12">
      <c r="A27" s="1">
        <v>25</v>
      </c>
      <c r="B27" s="16" t="s">
        <v>387</v>
      </c>
      <c r="C27" s="16" t="s">
        <v>451</v>
      </c>
      <c r="D27" s="16" t="s">
        <v>452</v>
      </c>
      <c r="E27" s="16" t="s">
        <v>418</v>
      </c>
      <c r="F27" s="16" t="s">
        <v>134</v>
      </c>
      <c r="G27" s="16" t="s">
        <v>453</v>
      </c>
      <c r="H27" s="16" t="s">
        <v>420</v>
      </c>
      <c r="I27" s="16" t="s">
        <v>421</v>
      </c>
      <c r="J27" s="3" t="s">
        <v>66</v>
      </c>
      <c r="K27" s="1" t="s">
        <v>40</v>
      </c>
      <c r="L27" s="1"/>
    </row>
    <row r="28" spans="1:12">
      <c r="A28" s="1">
        <v>26</v>
      </c>
      <c r="B28" s="16" t="s">
        <v>387</v>
      </c>
      <c r="C28" s="16" t="s">
        <v>471</v>
      </c>
      <c r="D28" s="16" t="s">
        <v>472</v>
      </c>
      <c r="E28" s="16" t="s">
        <v>418</v>
      </c>
      <c r="F28" s="16" t="s">
        <v>134</v>
      </c>
      <c r="G28" s="16" t="s">
        <v>453</v>
      </c>
      <c r="H28" s="16" t="s">
        <v>420</v>
      </c>
      <c r="I28" s="16" t="s">
        <v>421</v>
      </c>
      <c r="J28" s="3" t="s">
        <v>66</v>
      </c>
      <c r="K28" s="1" t="s">
        <v>40</v>
      </c>
      <c r="L28" s="1"/>
    </row>
    <row r="29" spans="1:12">
      <c r="A29" s="1">
        <v>27</v>
      </c>
      <c r="B29" s="16" t="s">
        <v>387</v>
      </c>
      <c r="C29" s="16" t="s">
        <v>473</v>
      </c>
      <c r="D29" s="16" t="s">
        <v>474</v>
      </c>
      <c r="E29" s="16" t="s">
        <v>418</v>
      </c>
      <c r="F29" s="16" t="s">
        <v>134</v>
      </c>
      <c r="G29" s="16" t="s">
        <v>453</v>
      </c>
      <c r="H29" s="16" t="s">
        <v>420</v>
      </c>
      <c r="I29" s="16" t="s">
        <v>421</v>
      </c>
      <c r="J29" s="3" t="s">
        <v>66</v>
      </c>
      <c r="K29" s="1" t="s">
        <v>40</v>
      </c>
      <c r="L29" s="1"/>
    </row>
    <row r="30" spans="1:12">
      <c r="A30" s="1">
        <v>28</v>
      </c>
      <c r="B30" s="16" t="s">
        <v>475</v>
      </c>
      <c r="C30" s="16" t="s">
        <v>476</v>
      </c>
      <c r="D30" s="16" t="s">
        <v>477</v>
      </c>
      <c r="E30" s="16" t="s">
        <v>418</v>
      </c>
      <c r="F30" s="16" t="s">
        <v>308</v>
      </c>
      <c r="G30" s="16" t="s">
        <v>478</v>
      </c>
      <c r="H30" s="16" t="s">
        <v>420</v>
      </c>
      <c r="I30" s="16" t="s">
        <v>421</v>
      </c>
      <c r="J30" s="3" t="s">
        <v>52</v>
      </c>
      <c r="K30" s="1" t="s">
        <v>40</v>
      </c>
      <c r="L30" s="1">
        <v>0.5</v>
      </c>
    </row>
    <row r="31" spans="1:12">
      <c r="A31" s="1">
        <v>29</v>
      </c>
      <c r="B31" s="16" t="s">
        <v>475</v>
      </c>
      <c r="C31" s="16" t="s">
        <v>479</v>
      </c>
      <c r="D31" s="16" t="s">
        <v>480</v>
      </c>
      <c r="E31" s="16" t="s">
        <v>418</v>
      </c>
      <c r="F31" s="16" t="s">
        <v>308</v>
      </c>
      <c r="G31" s="16" t="s">
        <v>481</v>
      </c>
      <c r="H31" s="16" t="s">
        <v>420</v>
      </c>
      <c r="I31" s="16" t="s">
        <v>421</v>
      </c>
      <c r="J31" s="3" t="s">
        <v>52</v>
      </c>
      <c r="K31" s="1" t="s">
        <v>40</v>
      </c>
      <c r="L31" s="1"/>
    </row>
    <row r="32" spans="1:12">
      <c r="A32" s="1">
        <v>30</v>
      </c>
      <c r="B32" s="16" t="s">
        <v>482</v>
      </c>
      <c r="C32" s="16" t="s">
        <v>483</v>
      </c>
      <c r="D32" s="16" t="s">
        <v>484</v>
      </c>
      <c r="E32" s="16" t="s">
        <v>418</v>
      </c>
      <c r="F32" s="16" t="s">
        <v>308</v>
      </c>
      <c r="G32" s="16" t="s">
        <v>485</v>
      </c>
      <c r="H32" s="16" t="s">
        <v>420</v>
      </c>
      <c r="I32" s="16" t="s">
        <v>421</v>
      </c>
      <c r="J32" s="3" t="s">
        <v>67</v>
      </c>
      <c r="K32" s="1" t="s">
        <v>40</v>
      </c>
      <c r="L32" s="1">
        <v>0.5</v>
      </c>
    </row>
    <row r="33" spans="1:12">
      <c r="A33" s="1">
        <v>31</v>
      </c>
      <c r="B33" s="16" t="s">
        <v>482</v>
      </c>
      <c r="C33" s="16" t="s">
        <v>486</v>
      </c>
      <c r="D33" s="16" t="s">
        <v>487</v>
      </c>
      <c r="E33" s="16" t="s">
        <v>418</v>
      </c>
      <c r="F33" s="16" t="s">
        <v>308</v>
      </c>
      <c r="G33" s="16" t="s">
        <v>488</v>
      </c>
      <c r="H33" s="16" t="s">
        <v>420</v>
      </c>
      <c r="I33" s="16" t="s">
        <v>421</v>
      </c>
      <c r="J33" s="3" t="s">
        <v>67</v>
      </c>
      <c r="K33" s="1" t="s">
        <v>40</v>
      </c>
      <c r="L33" s="1"/>
    </row>
    <row r="34" spans="1:12">
      <c r="A34" s="1">
        <v>32</v>
      </c>
      <c r="B34" s="16" t="s">
        <v>482</v>
      </c>
      <c r="C34" s="16" t="s">
        <v>489</v>
      </c>
      <c r="D34" s="16" t="s">
        <v>490</v>
      </c>
      <c r="E34" s="16" t="s">
        <v>418</v>
      </c>
      <c r="F34" s="16" t="s">
        <v>308</v>
      </c>
      <c r="G34" s="16" t="s">
        <v>491</v>
      </c>
      <c r="H34" s="16" t="s">
        <v>420</v>
      </c>
      <c r="I34" s="16" t="s">
        <v>421</v>
      </c>
      <c r="J34" s="3" t="s">
        <v>67</v>
      </c>
      <c r="K34" s="1" t="s">
        <v>40</v>
      </c>
      <c r="L34" s="1"/>
    </row>
    <row r="35" spans="1:12">
      <c r="A35" s="1">
        <v>33</v>
      </c>
      <c r="B35" s="16" t="s">
        <v>482</v>
      </c>
      <c r="C35" s="16" t="s">
        <v>492</v>
      </c>
      <c r="D35" s="16" t="s">
        <v>493</v>
      </c>
      <c r="E35" s="16" t="s">
        <v>418</v>
      </c>
      <c r="F35" s="16" t="s">
        <v>308</v>
      </c>
      <c r="G35" s="16" t="s">
        <v>478</v>
      </c>
      <c r="H35" s="16" t="s">
        <v>420</v>
      </c>
      <c r="I35" s="16" t="s">
        <v>421</v>
      </c>
      <c r="J35" s="3" t="s">
        <v>67</v>
      </c>
      <c r="K35" s="1" t="s">
        <v>40</v>
      </c>
      <c r="L35" s="1"/>
    </row>
    <row r="36" spans="1:12">
      <c r="A36" s="1">
        <v>34</v>
      </c>
      <c r="B36" s="16" t="s">
        <v>482</v>
      </c>
      <c r="C36" s="16" t="s">
        <v>476</v>
      </c>
      <c r="D36" s="16" t="s">
        <v>477</v>
      </c>
      <c r="E36" s="16" t="s">
        <v>418</v>
      </c>
      <c r="F36" s="16" t="s">
        <v>308</v>
      </c>
      <c r="G36" s="16" t="s">
        <v>478</v>
      </c>
      <c r="H36" s="16" t="s">
        <v>420</v>
      </c>
      <c r="I36" s="16" t="s">
        <v>421</v>
      </c>
      <c r="J36" s="3" t="s">
        <v>67</v>
      </c>
      <c r="K36" s="1" t="s">
        <v>40</v>
      </c>
      <c r="L36" s="1"/>
    </row>
    <row r="37" spans="1:12">
      <c r="A37" s="1">
        <v>35</v>
      </c>
      <c r="B37" s="16" t="s">
        <v>387</v>
      </c>
      <c r="C37" s="16" t="s">
        <v>494</v>
      </c>
      <c r="D37" s="16" t="s">
        <v>495</v>
      </c>
      <c r="E37" s="16" t="s">
        <v>418</v>
      </c>
      <c r="F37" s="16" t="s">
        <v>301</v>
      </c>
      <c r="G37" s="16" t="s">
        <v>496</v>
      </c>
      <c r="H37" s="16" t="s">
        <v>420</v>
      </c>
      <c r="I37" s="16" t="s">
        <v>421</v>
      </c>
      <c r="J37" s="3" t="s">
        <v>28</v>
      </c>
      <c r="K37" s="1" t="s">
        <v>40</v>
      </c>
      <c r="L37" s="1">
        <v>0.5</v>
      </c>
    </row>
    <row r="38" spans="1:12">
      <c r="A38" s="1">
        <v>36</v>
      </c>
      <c r="B38" s="16" t="s">
        <v>387</v>
      </c>
      <c r="C38" s="16" t="s">
        <v>497</v>
      </c>
      <c r="D38" s="16" t="s">
        <v>498</v>
      </c>
      <c r="E38" s="16" t="s">
        <v>418</v>
      </c>
      <c r="F38" s="16" t="s">
        <v>301</v>
      </c>
      <c r="G38" s="16" t="s">
        <v>499</v>
      </c>
      <c r="H38" s="16" t="s">
        <v>420</v>
      </c>
      <c r="I38" s="16" t="s">
        <v>421</v>
      </c>
      <c r="J38" s="3" t="s">
        <v>28</v>
      </c>
      <c r="K38" s="1" t="s">
        <v>40</v>
      </c>
      <c r="L38" s="1"/>
    </row>
    <row r="39" spans="1:12">
      <c r="A39" s="1">
        <v>37</v>
      </c>
      <c r="B39" s="16" t="s">
        <v>387</v>
      </c>
      <c r="C39" s="16" t="s">
        <v>500</v>
      </c>
      <c r="D39" s="16" t="s">
        <v>501</v>
      </c>
      <c r="E39" s="16" t="s">
        <v>418</v>
      </c>
      <c r="F39" s="16" t="s">
        <v>301</v>
      </c>
      <c r="G39" s="16" t="s">
        <v>499</v>
      </c>
      <c r="H39" s="16" t="s">
        <v>420</v>
      </c>
      <c r="I39" s="16" t="s">
        <v>421</v>
      </c>
      <c r="J39" s="3" t="s">
        <v>28</v>
      </c>
      <c r="K39" s="1" t="s">
        <v>40</v>
      </c>
      <c r="L39" s="1"/>
    </row>
    <row r="40" spans="1:12">
      <c r="A40" s="1">
        <v>38</v>
      </c>
      <c r="B40" s="16" t="s">
        <v>387</v>
      </c>
      <c r="C40" s="16" t="s">
        <v>502</v>
      </c>
      <c r="D40" s="16" t="s">
        <v>503</v>
      </c>
      <c r="E40" s="16" t="s">
        <v>418</v>
      </c>
      <c r="F40" s="16" t="s">
        <v>301</v>
      </c>
      <c r="G40" s="16" t="s">
        <v>496</v>
      </c>
      <c r="H40" s="16" t="s">
        <v>420</v>
      </c>
      <c r="I40" s="16" t="s">
        <v>421</v>
      </c>
      <c r="J40" s="3" t="s">
        <v>28</v>
      </c>
      <c r="K40" s="1" t="s">
        <v>40</v>
      </c>
      <c r="L40" s="1"/>
    </row>
    <row r="41" spans="1:12">
      <c r="A41" s="1">
        <v>39</v>
      </c>
      <c r="B41" s="16" t="s">
        <v>387</v>
      </c>
      <c r="C41" s="16" t="s">
        <v>504</v>
      </c>
      <c r="D41" s="16" t="s">
        <v>505</v>
      </c>
      <c r="E41" s="16" t="s">
        <v>418</v>
      </c>
      <c r="F41" s="16" t="s">
        <v>301</v>
      </c>
      <c r="G41" s="16" t="s">
        <v>496</v>
      </c>
      <c r="H41" s="16" t="s">
        <v>420</v>
      </c>
      <c r="I41" s="16" t="s">
        <v>421</v>
      </c>
      <c r="J41" s="3" t="s">
        <v>28</v>
      </c>
      <c r="K41" s="1" t="s">
        <v>40</v>
      </c>
      <c r="L41" s="1"/>
    </row>
    <row r="42" spans="1:12">
      <c r="A42" s="1">
        <v>40</v>
      </c>
      <c r="B42" s="16" t="s">
        <v>387</v>
      </c>
      <c r="C42" s="16" t="s">
        <v>506</v>
      </c>
      <c r="D42" s="16" t="s">
        <v>507</v>
      </c>
      <c r="E42" s="16" t="s">
        <v>418</v>
      </c>
      <c r="F42" s="16" t="s">
        <v>301</v>
      </c>
      <c r="G42" s="16" t="s">
        <v>496</v>
      </c>
      <c r="H42" s="16" t="s">
        <v>420</v>
      </c>
      <c r="I42" s="16" t="s">
        <v>421</v>
      </c>
      <c r="J42" s="3" t="s">
        <v>28</v>
      </c>
      <c r="K42" s="1" t="s">
        <v>40</v>
      </c>
      <c r="L42" s="1"/>
    </row>
    <row r="43" spans="1:12">
      <c r="A43" s="1">
        <v>41</v>
      </c>
      <c r="B43" s="16" t="s">
        <v>387</v>
      </c>
      <c r="C43" s="16" t="s">
        <v>508</v>
      </c>
      <c r="D43" s="16" t="s">
        <v>509</v>
      </c>
      <c r="E43" s="16" t="s">
        <v>418</v>
      </c>
      <c r="F43" s="16" t="s">
        <v>301</v>
      </c>
      <c r="G43" s="16" t="s">
        <v>499</v>
      </c>
      <c r="H43" s="16" t="s">
        <v>420</v>
      </c>
      <c r="I43" s="16" t="s">
        <v>421</v>
      </c>
      <c r="J43" s="3" t="s">
        <v>28</v>
      </c>
      <c r="K43" s="1" t="s">
        <v>40</v>
      </c>
      <c r="L43" s="1"/>
    </row>
    <row r="44" spans="1:12">
      <c r="A44" s="1">
        <v>42</v>
      </c>
      <c r="B44" s="16" t="s">
        <v>387</v>
      </c>
      <c r="C44" s="16" t="s">
        <v>510</v>
      </c>
      <c r="D44" s="16" t="s">
        <v>511</v>
      </c>
      <c r="E44" s="16" t="s">
        <v>418</v>
      </c>
      <c r="F44" s="16" t="s">
        <v>301</v>
      </c>
      <c r="G44" s="16" t="s">
        <v>496</v>
      </c>
      <c r="H44" s="16" t="s">
        <v>420</v>
      </c>
      <c r="I44" s="16" t="s">
        <v>421</v>
      </c>
      <c r="J44" s="3" t="s">
        <v>28</v>
      </c>
      <c r="K44" s="1" t="s">
        <v>40</v>
      </c>
      <c r="L44" s="1"/>
    </row>
    <row r="45" spans="1:12">
      <c r="A45" s="1">
        <v>43</v>
      </c>
      <c r="B45" s="16" t="s">
        <v>387</v>
      </c>
      <c r="C45" s="16" t="s">
        <v>512</v>
      </c>
      <c r="D45" s="16" t="s">
        <v>513</v>
      </c>
      <c r="E45" s="16" t="s">
        <v>418</v>
      </c>
      <c r="F45" s="16" t="s">
        <v>301</v>
      </c>
      <c r="G45" s="16" t="s">
        <v>496</v>
      </c>
      <c r="H45" s="16" t="s">
        <v>420</v>
      </c>
      <c r="I45" s="16" t="s">
        <v>421</v>
      </c>
      <c r="J45" s="3" t="s">
        <v>28</v>
      </c>
      <c r="K45" s="1" t="s">
        <v>40</v>
      </c>
      <c r="L45" s="1"/>
    </row>
    <row r="46" spans="1:12">
      <c r="A46" s="1">
        <v>44</v>
      </c>
      <c r="B46" s="16" t="s">
        <v>514</v>
      </c>
      <c r="C46" s="16" t="s">
        <v>515</v>
      </c>
      <c r="D46" s="16" t="s">
        <v>516</v>
      </c>
      <c r="E46" s="16" t="s">
        <v>418</v>
      </c>
      <c r="F46" s="16" t="s">
        <v>384</v>
      </c>
      <c r="G46" s="16" t="s">
        <v>448</v>
      </c>
      <c r="H46" s="16" t="s">
        <v>420</v>
      </c>
      <c r="I46" s="16" t="s">
        <v>421</v>
      </c>
      <c r="J46" s="3" t="s">
        <v>53</v>
      </c>
      <c r="K46" s="1" t="s">
        <v>40</v>
      </c>
      <c r="L46" s="1">
        <v>0.5</v>
      </c>
    </row>
    <row r="47" spans="1:12">
      <c r="A47" s="1">
        <v>45</v>
      </c>
      <c r="B47" s="16" t="s">
        <v>514</v>
      </c>
      <c r="C47" s="16" t="s">
        <v>436</v>
      </c>
      <c r="D47" s="16" t="s">
        <v>437</v>
      </c>
      <c r="E47" s="16" t="s">
        <v>418</v>
      </c>
      <c r="F47" s="16" t="s">
        <v>384</v>
      </c>
      <c r="G47" s="16" t="s">
        <v>435</v>
      </c>
      <c r="H47" s="16" t="s">
        <v>420</v>
      </c>
      <c r="I47" s="16" t="s">
        <v>421</v>
      </c>
      <c r="J47" s="3" t="s">
        <v>53</v>
      </c>
      <c r="K47" s="1" t="s">
        <v>40</v>
      </c>
      <c r="L47" s="1"/>
    </row>
    <row r="48" spans="1:12">
      <c r="A48" s="1">
        <v>46</v>
      </c>
      <c r="B48" s="16" t="s">
        <v>514</v>
      </c>
      <c r="C48" s="16" t="s">
        <v>517</v>
      </c>
      <c r="D48" s="16" t="s">
        <v>518</v>
      </c>
      <c r="E48" s="16" t="s">
        <v>418</v>
      </c>
      <c r="F48" s="16" t="s">
        <v>384</v>
      </c>
      <c r="G48" s="16" t="s">
        <v>435</v>
      </c>
      <c r="H48" s="16" t="s">
        <v>420</v>
      </c>
      <c r="I48" s="16" t="s">
        <v>421</v>
      </c>
      <c r="J48" s="3" t="s">
        <v>53</v>
      </c>
      <c r="K48" s="1" t="s">
        <v>40</v>
      </c>
      <c r="L48" s="1"/>
    </row>
    <row r="49" spans="1:12">
      <c r="A49" s="1">
        <v>47</v>
      </c>
      <c r="B49" s="16" t="s">
        <v>514</v>
      </c>
      <c r="C49" s="16" t="s">
        <v>451</v>
      </c>
      <c r="D49" s="16" t="s">
        <v>452</v>
      </c>
      <c r="E49" s="16" t="s">
        <v>418</v>
      </c>
      <c r="F49" s="16" t="s">
        <v>134</v>
      </c>
      <c r="G49" s="16" t="s">
        <v>453</v>
      </c>
      <c r="H49" s="16" t="s">
        <v>420</v>
      </c>
      <c r="I49" s="16" t="s">
        <v>421</v>
      </c>
      <c r="J49" s="3" t="s">
        <v>53</v>
      </c>
      <c r="K49" s="1" t="s">
        <v>40</v>
      </c>
      <c r="L49" s="1"/>
    </row>
    <row r="51" ht="20.4" spans="1:11">
      <c r="A51" s="17" t="s">
        <v>408</v>
      </c>
      <c r="B51" s="17"/>
      <c r="C51" s="17"/>
      <c r="D51" s="17"/>
      <c r="E51" s="17"/>
      <c r="F51" s="17"/>
      <c r="G51" s="17"/>
      <c r="H51" s="17"/>
      <c r="I51" s="17"/>
      <c r="J51" s="19"/>
      <c r="K51" s="17"/>
    </row>
    <row r="52" spans="1:12">
      <c r="A52" s="14" t="s">
        <v>253</v>
      </c>
      <c r="B52" s="15" t="s">
        <v>254</v>
      </c>
      <c r="C52" s="15" t="s">
        <v>280</v>
      </c>
      <c r="D52" s="15" t="s">
        <v>4</v>
      </c>
      <c r="E52" s="15" t="s">
        <v>281</v>
      </c>
      <c r="F52" s="15" t="s">
        <v>282</v>
      </c>
      <c r="G52" s="15" t="s">
        <v>87</v>
      </c>
      <c r="H52" s="4" t="s">
        <v>411</v>
      </c>
      <c r="I52" s="4" t="s">
        <v>412</v>
      </c>
      <c r="J52" s="4" t="s">
        <v>413</v>
      </c>
      <c r="K52" s="4" t="s">
        <v>231</v>
      </c>
      <c r="L52" s="4" t="s">
        <v>261</v>
      </c>
    </row>
    <row r="53" spans="1:12">
      <c r="A53" s="1">
        <v>1</v>
      </c>
      <c r="B53" s="16" t="s">
        <v>519</v>
      </c>
      <c r="C53" s="16" t="s">
        <v>520</v>
      </c>
      <c r="D53" s="16" t="s">
        <v>521</v>
      </c>
      <c r="E53" s="16" t="s">
        <v>522</v>
      </c>
      <c r="F53" s="16" t="s">
        <v>289</v>
      </c>
      <c r="G53" s="16" t="s">
        <v>523</v>
      </c>
      <c r="H53" s="16" t="s">
        <v>420</v>
      </c>
      <c r="I53" s="16" t="s">
        <v>421</v>
      </c>
      <c r="J53" s="3" t="s">
        <v>40</v>
      </c>
      <c r="K53" s="3" t="s">
        <v>40</v>
      </c>
      <c r="L53" s="1">
        <v>0.5</v>
      </c>
    </row>
    <row r="54" spans="1:12">
      <c r="A54" s="1">
        <v>2</v>
      </c>
      <c r="B54" s="16" t="s">
        <v>519</v>
      </c>
      <c r="C54" s="16" t="s">
        <v>524</v>
      </c>
      <c r="D54" s="16" t="s">
        <v>525</v>
      </c>
      <c r="E54" s="16" t="s">
        <v>522</v>
      </c>
      <c r="F54" s="16" t="s">
        <v>289</v>
      </c>
      <c r="G54" s="16" t="s">
        <v>523</v>
      </c>
      <c r="H54" s="16" t="s">
        <v>420</v>
      </c>
      <c r="I54" s="16" t="s">
        <v>421</v>
      </c>
      <c r="J54" s="3" t="s">
        <v>40</v>
      </c>
      <c r="K54" s="3" t="s">
        <v>40</v>
      </c>
      <c r="L54" s="1"/>
    </row>
    <row r="55" spans="1:12">
      <c r="A55" s="1">
        <v>3</v>
      </c>
      <c r="B55" s="16" t="s">
        <v>519</v>
      </c>
      <c r="C55" s="16" t="s">
        <v>526</v>
      </c>
      <c r="D55" s="16" t="s">
        <v>527</v>
      </c>
      <c r="E55" s="16" t="s">
        <v>522</v>
      </c>
      <c r="F55" s="16" t="s">
        <v>289</v>
      </c>
      <c r="G55" s="16" t="s">
        <v>523</v>
      </c>
      <c r="H55" s="16" t="s">
        <v>420</v>
      </c>
      <c r="I55" s="16" t="s">
        <v>421</v>
      </c>
      <c r="J55" s="3" t="s">
        <v>40</v>
      </c>
      <c r="K55" s="3" t="s">
        <v>40</v>
      </c>
      <c r="L55" s="1"/>
    </row>
    <row r="56" spans="1:12">
      <c r="A56" s="1">
        <v>4</v>
      </c>
      <c r="B56" s="16" t="s">
        <v>519</v>
      </c>
      <c r="C56" s="16" t="s">
        <v>528</v>
      </c>
      <c r="D56" s="16" t="s">
        <v>529</v>
      </c>
      <c r="E56" s="16" t="s">
        <v>522</v>
      </c>
      <c r="F56" s="16" t="s">
        <v>289</v>
      </c>
      <c r="G56" s="16" t="s">
        <v>523</v>
      </c>
      <c r="H56" s="16" t="s">
        <v>420</v>
      </c>
      <c r="I56" s="16" t="s">
        <v>421</v>
      </c>
      <c r="J56" s="3" t="s">
        <v>40</v>
      </c>
      <c r="K56" s="3" t="s">
        <v>40</v>
      </c>
      <c r="L56" s="1"/>
    </row>
    <row r="57" spans="1:12">
      <c r="A57" s="1">
        <v>5</v>
      </c>
      <c r="B57" s="16" t="s">
        <v>519</v>
      </c>
      <c r="C57" s="16" t="s">
        <v>530</v>
      </c>
      <c r="D57" s="16" t="s">
        <v>531</v>
      </c>
      <c r="E57" s="16" t="s">
        <v>522</v>
      </c>
      <c r="F57" s="16" t="s">
        <v>289</v>
      </c>
      <c r="G57" s="16" t="s">
        <v>523</v>
      </c>
      <c r="H57" s="16" t="s">
        <v>420</v>
      </c>
      <c r="I57" s="16" t="s">
        <v>421</v>
      </c>
      <c r="J57" s="3" t="s">
        <v>40</v>
      </c>
      <c r="K57" s="3" t="s">
        <v>40</v>
      </c>
      <c r="L57" s="1"/>
    </row>
    <row r="58" spans="1:12">
      <c r="A58" s="1">
        <v>6</v>
      </c>
      <c r="B58" s="16" t="s">
        <v>532</v>
      </c>
      <c r="C58" s="16" t="s">
        <v>528</v>
      </c>
      <c r="D58" s="16" t="s">
        <v>529</v>
      </c>
      <c r="E58" s="16" t="s">
        <v>522</v>
      </c>
      <c r="F58" s="16" t="s">
        <v>289</v>
      </c>
      <c r="G58" s="16" t="s">
        <v>523</v>
      </c>
      <c r="H58" s="16" t="s">
        <v>420</v>
      </c>
      <c r="I58" s="16" t="s">
        <v>421</v>
      </c>
      <c r="J58" s="1" t="s">
        <v>291</v>
      </c>
      <c r="K58" s="3" t="s">
        <v>40</v>
      </c>
      <c r="L58" s="1">
        <v>0.5</v>
      </c>
    </row>
    <row r="59" spans="1:12">
      <c r="A59" s="1">
        <v>7</v>
      </c>
      <c r="B59" s="16" t="s">
        <v>532</v>
      </c>
      <c r="C59" s="16" t="s">
        <v>533</v>
      </c>
      <c r="D59" s="16" t="s">
        <v>534</v>
      </c>
      <c r="E59" s="16" t="s">
        <v>522</v>
      </c>
      <c r="F59" s="16" t="s">
        <v>289</v>
      </c>
      <c r="G59" s="16" t="s">
        <v>523</v>
      </c>
      <c r="H59" s="16" t="s">
        <v>420</v>
      </c>
      <c r="I59" s="16" t="s">
        <v>421</v>
      </c>
      <c r="J59" s="1" t="s">
        <v>291</v>
      </c>
      <c r="K59" s="3" t="s">
        <v>40</v>
      </c>
      <c r="L59" s="1"/>
    </row>
    <row r="60" spans="1:12">
      <c r="A60" s="1">
        <v>8</v>
      </c>
      <c r="B60" s="16" t="s">
        <v>532</v>
      </c>
      <c r="C60" s="16" t="s">
        <v>535</v>
      </c>
      <c r="D60" s="16" t="s">
        <v>536</v>
      </c>
      <c r="E60" s="16" t="s">
        <v>522</v>
      </c>
      <c r="F60" s="16" t="s">
        <v>289</v>
      </c>
      <c r="G60" s="16" t="s">
        <v>523</v>
      </c>
      <c r="H60" s="16" t="s">
        <v>420</v>
      </c>
      <c r="I60" s="16" t="s">
        <v>421</v>
      </c>
      <c r="J60" s="1" t="s">
        <v>291</v>
      </c>
      <c r="K60" s="3" t="s">
        <v>40</v>
      </c>
      <c r="L60" s="1"/>
    </row>
    <row r="61" spans="1:12">
      <c r="A61" s="1">
        <v>9</v>
      </c>
      <c r="B61" s="16" t="s">
        <v>532</v>
      </c>
      <c r="C61" s="16" t="s">
        <v>526</v>
      </c>
      <c r="D61" s="16" t="s">
        <v>527</v>
      </c>
      <c r="E61" s="16" t="s">
        <v>522</v>
      </c>
      <c r="F61" s="16" t="s">
        <v>289</v>
      </c>
      <c r="G61" s="16" t="s">
        <v>523</v>
      </c>
      <c r="H61" s="16" t="s">
        <v>420</v>
      </c>
      <c r="I61" s="16" t="s">
        <v>421</v>
      </c>
      <c r="J61" s="1" t="s">
        <v>291</v>
      </c>
      <c r="K61" s="3" t="s">
        <v>40</v>
      </c>
      <c r="L61" s="1"/>
    </row>
    <row r="62" spans="1:12">
      <c r="A62" s="1">
        <v>10</v>
      </c>
      <c r="B62" s="16" t="s">
        <v>537</v>
      </c>
      <c r="C62" s="16" t="s">
        <v>538</v>
      </c>
      <c r="D62" s="16" t="s">
        <v>539</v>
      </c>
      <c r="E62" s="16" t="s">
        <v>522</v>
      </c>
      <c r="F62" s="16" t="s">
        <v>384</v>
      </c>
      <c r="G62" s="16" t="s">
        <v>540</v>
      </c>
      <c r="H62" s="16" t="s">
        <v>420</v>
      </c>
      <c r="I62" s="16" t="s">
        <v>421</v>
      </c>
      <c r="J62" s="1" t="s">
        <v>32</v>
      </c>
      <c r="K62" s="3" t="s">
        <v>40</v>
      </c>
      <c r="L62" s="1">
        <v>0.5</v>
      </c>
    </row>
    <row r="63" spans="1:12">
      <c r="A63" s="1">
        <v>11</v>
      </c>
      <c r="B63" s="16" t="s">
        <v>134</v>
      </c>
      <c r="C63" s="16" t="s">
        <v>541</v>
      </c>
      <c r="D63" s="16" t="s">
        <v>542</v>
      </c>
      <c r="E63" s="16" t="s">
        <v>522</v>
      </c>
      <c r="F63" s="16" t="s">
        <v>384</v>
      </c>
      <c r="G63" s="16" t="s">
        <v>543</v>
      </c>
      <c r="H63" s="16" t="s">
        <v>420</v>
      </c>
      <c r="I63" s="16" t="s">
        <v>421</v>
      </c>
      <c r="J63" s="3" t="s">
        <v>53</v>
      </c>
      <c r="K63" s="3" t="s">
        <v>40</v>
      </c>
      <c r="L63" s="1">
        <v>0.5</v>
      </c>
    </row>
    <row r="64" spans="1:12">
      <c r="A64" s="1">
        <v>12</v>
      </c>
      <c r="B64" s="16" t="s">
        <v>544</v>
      </c>
      <c r="C64" s="16" t="s">
        <v>545</v>
      </c>
      <c r="D64" s="16" t="s">
        <v>546</v>
      </c>
      <c r="E64" s="16" t="s">
        <v>522</v>
      </c>
      <c r="F64" s="16" t="s">
        <v>384</v>
      </c>
      <c r="G64" s="16" t="s">
        <v>540</v>
      </c>
      <c r="H64" s="16" t="s">
        <v>420</v>
      </c>
      <c r="I64" s="16" t="s">
        <v>421</v>
      </c>
      <c r="J64" s="3" t="s">
        <v>33</v>
      </c>
      <c r="K64" s="3" t="s">
        <v>40</v>
      </c>
      <c r="L64" s="1">
        <v>0.5</v>
      </c>
    </row>
    <row r="65" spans="1:12">
      <c r="A65" s="1">
        <v>13</v>
      </c>
      <c r="B65" s="16" t="s">
        <v>544</v>
      </c>
      <c r="C65" s="16" t="s">
        <v>547</v>
      </c>
      <c r="D65" s="16" t="s">
        <v>548</v>
      </c>
      <c r="E65" s="16" t="s">
        <v>522</v>
      </c>
      <c r="F65" s="16" t="s">
        <v>384</v>
      </c>
      <c r="G65" s="16" t="s">
        <v>540</v>
      </c>
      <c r="H65" s="16" t="s">
        <v>420</v>
      </c>
      <c r="I65" s="16" t="s">
        <v>421</v>
      </c>
      <c r="J65" s="3" t="s">
        <v>33</v>
      </c>
      <c r="K65" s="3" t="s">
        <v>40</v>
      </c>
      <c r="L65" s="1"/>
    </row>
    <row r="66" spans="1:12">
      <c r="A66" s="1">
        <v>14</v>
      </c>
      <c r="B66" s="16" t="s">
        <v>544</v>
      </c>
      <c r="C66" s="16" t="s">
        <v>549</v>
      </c>
      <c r="D66" s="16" t="s">
        <v>550</v>
      </c>
      <c r="E66" s="16" t="s">
        <v>522</v>
      </c>
      <c r="F66" s="16" t="s">
        <v>384</v>
      </c>
      <c r="G66" s="16" t="s">
        <v>540</v>
      </c>
      <c r="H66" s="16" t="s">
        <v>420</v>
      </c>
      <c r="I66" s="16" t="s">
        <v>421</v>
      </c>
      <c r="J66" s="3" t="s">
        <v>33</v>
      </c>
      <c r="K66" s="3" t="s">
        <v>40</v>
      </c>
      <c r="L66" s="1"/>
    </row>
    <row r="67" spans="1:12">
      <c r="A67" s="1">
        <v>15</v>
      </c>
      <c r="B67" s="16" t="s">
        <v>544</v>
      </c>
      <c r="C67" s="16" t="s">
        <v>551</v>
      </c>
      <c r="D67" s="16" t="s">
        <v>552</v>
      </c>
      <c r="E67" s="16" t="s">
        <v>522</v>
      </c>
      <c r="F67" s="16" t="s">
        <v>384</v>
      </c>
      <c r="G67" s="16" t="s">
        <v>540</v>
      </c>
      <c r="H67" s="16" t="s">
        <v>420</v>
      </c>
      <c r="I67" s="16" t="s">
        <v>421</v>
      </c>
      <c r="J67" s="3" t="s">
        <v>33</v>
      </c>
      <c r="K67" s="3" t="s">
        <v>40</v>
      </c>
      <c r="L67" s="1"/>
    </row>
    <row r="68" spans="1:12">
      <c r="A68" s="1">
        <v>16</v>
      </c>
      <c r="B68" s="16" t="s">
        <v>544</v>
      </c>
      <c r="C68" s="16" t="s">
        <v>553</v>
      </c>
      <c r="D68" s="16" t="s">
        <v>554</v>
      </c>
      <c r="E68" s="16" t="s">
        <v>522</v>
      </c>
      <c r="F68" s="16" t="s">
        <v>384</v>
      </c>
      <c r="G68" s="16" t="s">
        <v>540</v>
      </c>
      <c r="H68" s="16" t="s">
        <v>420</v>
      </c>
      <c r="I68" s="16" t="s">
        <v>421</v>
      </c>
      <c r="J68" s="3" t="s">
        <v>33</v>
      </c>
      <c r="K68" s="3" t="s">
        <v>40</v>
      </c>
      <c r="L68" s="1"/>
    </row>
    <row r="69" spans="1:12">
      <c r="A69" s="1">
        <v>17</v>
      </c>
      <c r="B69" s="16" t="s">
        <v>544</v>
      </c>
      <c r="C69" s="16" t="s">
        <v>538</v>
      </c>
      <c r="D69" s="16" t="s">
        <v>539</v>
      </c>
      <c r="E69" s="16" t="s">
        <v>522</v>
      </c>
      <c r="F69" s="16" t="s">
        <v>384</v>
      </c>
      <c r="G69" s="16" t="s">
        <v>540</v>
      </c>
      <c r="H69" s="16" t="s">
        <v>420</v>
      </c>
      <c r="I69" s="16" t="s">
        <v>421</v>
      </c>
      <c r="J69" s="3" t="s">
        <v>33</v>
      </c>
      <c r="K69" s="3" t="s">
        <v>40</v>
      </c>
      <c r="L69" s="1"/>
    </row>
    <row r="70" spans="1:12">
      <c r="A70" s="1">
        <v>18</v>
      </c>
      <c r="B70" s="16" t="s">
        <v>555</v>
      </c>
      <c r="C70" s="16" t="s">
        <v>556</v>
      </c>
      <c r="D70" s="16" t="s">
        <v>557</v>
      </c>
      <c r="E70" s="16" t="s">
        <v>522</v>
      </c>
      <c r="F70" s="16" t="s">
        <v>301</v>
      </c>
      <c r="G70" s="16" t="s">
        <v>558</v>
      </c>
      <c r="H70" s="16" t="s">
        <v>420</v>
      </c>
      <c r="I70" s="16" t="s">
        <v>421</v>
      </c>
      <c r="J70" s="1" t="s">
        <v>29</v>
      </c>
      <c r="K70" s="3" t="s">
        <v>40</v>
      </c>
      <c r="L70" s="1">
        <v>0.5</v>
      </c>
    </row>
    <row r="71" spans="1:12">
      <c r="A71" s="1">
        <v>19</v>
      </c>
      <c r="B71" s="16" t="s">
        <v>559</v>
      </c>
      <c r="C71" s="16" t="s">
        <v>556</v>
      </c>
      <c r="D71" s="16" t="s">
        <v>557</v>
      </c>
      <c r="E71" s="16" t="s">
        <v>522</v>
      </c>
      <c r="F71" s="16" t="s">
        <v>301</v>
      </c>
      <c r="G71" s="16" t="s">
        <v>558</v>
      </c>
      <c r="H71" s="16" t="s">
        <v>420</v>
      </c>
      <c r="I71" s="16" t="s">
        <v>421</v>
      </c>
      <c r="J71" s="3" t="s">
        <v>37</v>
      </c>
      <c r="K71" s="3" t="s">
        <v>40</v>
      </c>
      <c r="L71" s="1">
        <v>0.5</v>
      </c>
    </row>
    <row r="72" spans="1:12">
      <c r="A72" s="1">
        <v>20</v>
      </c>
      <c r="B72" s="16" t="s">
        <v>560</v>
      </c>
      <c r="C72" s="16" t="s">
        <v>556</v>
      </c>
      <c r="D72" s="16" t="s">
        <v>557</v>
      </c>
      <c r="E72" s="16" t="s">
        <v>522</v>
      </c>
      <c r="F72" s="16" t="s">
        <v>301</v>
      </c>
      <c r="G72" s="16" t="s">
        <v>558</v>
      </c>
      <c r="H72" s="16" t="s">
        <v>420</v>
      </c>
      <c r="I72" s="16" t="s">
        <v>421</v>
      </c>
      <c r="J72" s="1" t="s">
        <v>55</v>
      </c>
      <c r="K72" s="3" t="s">
        <v>40</v>
      </c>
      <c r="L72" s="1">
        <v>0.5</v>
      </c>
    </row>
    <row r="73" spans="1:12">
      <c r="A73" s="1">
        <v>21</v>
      </c>
      <c r="B73" s="16" t="s">
        <v>335</v>
      </c>
      <c r="C73" s="16" t="s">
        <v>561</v>
      </c>
      <c r="D73" s="16" t="s">
        <v>562</v>
      </c>
      <c r="E73" s="16" t="s">
        <v>522</v>
      </c>
      <c r="F73" s="16" t="s">
        <v>134</v>
      </c>
      <c r="G73" s="16" t="s">
        <v>563</v>
      </c>
      <c r="H73" s="16" t="s">
        <v>420</v>
      </c>
      <c r="I73" s="16" t="s">
        <v>421</v>
      </c>
      <c r="J73" s="3" t="s">
        <v>40</v>
      </c>
      <c r="K73" s="3" t="s">
        <v>40</v>
      </c>
      <c r="L73" s="1">
        <v>0.5</v>
      </c>
    </row>
    <row r="74" spans="1:12">
      <c r="A74" s="1">
        <v>22</v>
      </c>
      <c r="B74" s="16" t="s">
        <v>335</v>
      </c>
      <c r="C74" s="16" t="s">
        <v>564</v>
      </c>
      <c r="D74" s="16" t="s">
        <v>565</v>
      </c>
      <c r="E74" s="16" t="s">
        <v>522</v>
      </c>
      <c r="F74" s="16" t="s">
        <v>134</v>
      </c>
      <c r="G74" s="16" t="s">
        <v>563</v>
      </c>
      <c r="H74" s="16" t="s">
        <v>420</v>
      </c>
      <c r="I74" s="16" t="s">
        <v>421</v>
      </c>
      <c r="J74" s="3" t="s">
        <v>40</v>
      </c>
      <c r="K74" s="3" t="s">
        <v>40</v>
      </c>
      <c r="L74" s="1"/>
    </row>
    <row r="75" spans="1:12">
      <c r="A75" s="1">
        <v>23</v>
      </c>
      <c r="B75" s="16" t="s">
        <v>335</v>
      </c>
      <c r="C75" s="16" t="s">
        <v>566</v>
      </c>
      <c r="D75" s="16" t="s">
        <v>567</v>
      </c>
      <c r="E75" s="16" t="s">
        <v>522</v>
      </c>
      <c r="F75" s="16" t="s">
        <v>134</v>
      </c>
      <c r="G75" s="16" t="s">
        <v>563</v>
      </c>
      <c r="H75" s="16" t="s">
        <v>420</v>
      </c>
      <c r="I75" s="16" t="s">
        <v>421</v>
      </c>
      <c r="J75" s="3" t="s">
        <v>40</v>
      </c>
      <c r="K75" s="3" t="s">
        <v>40</v>
      </c>
      <c r="L75" s="1"/>
    </row>
    <row r="76" spans="1:12">
      <c r="A76" s="1">
        <v>24</v>
      </c>
      <c r="B76" s="16" t="s">
        <v>335</v>
      </c>
      <c r="C76" s="16" t="s">
        <v>568</v>
      </c>
      <c r="D76" s="16" t="s">
        <v>569</v>
      </c>
      <c r="E76" s="16" t="s">
        <v>522</v>
      </c>
      <c r="F76" s="16" t="s">
        <v>134</v>
      </c>
      <c r="G76" s="16" t="s">
        <v>563</v>
      </c>
      <c r="H76" s="16" t="s">
        <v>420</v>
      </c>
      <c r="I76" s="16" t="s">
        <v>421</v>
      </c>
      <c r="J76" s="3" t="s">
        <v>40</v>
      </c>
      <c r="K76" s="3" t="s">
        <v>40</v>
      </c>
      <c r="L76" s="1"/>
    </row>
    <row r="77" spans="1:12">
      <c r="A77" s="1">
        <v>25</v>
      </c>
      <c r="B77" s="16" t="s">
        <v>350</v>
      </c>
      <c r="C77" s="16" t="s">
        <v>570</v>
      </c>
      <c r="D77" s="16" t="s">
        <v>571</v>
      </c>
      <c r="E77" s="16" t="s">
        <v>522</v>
      </c>
      <c r="F77" s="16" t="s">
        <v>308</v>
      </c>
      <c r="G77" s="16" t="s">
        <v>572</v>
      </c>
      <c r="H77" s="16" t="s">
        <v>420</v>
      </c>
      <c r="I77" s="16" t="s">
        <v>421</v>
      </c>
      <c r="J77" s="3" t="s">
        <v>51</v>
      </c>
      <c r="K77" s="3" t="s">
        <v>40</v>
      </c>
      <c r="L77" s="1">
        <v>0.5</v>
      </c>
    </row>
    <row r="78" spans="1:12">
      <c r="A78" s="1">
        <v>26</v>
      </c>
      <c r="B78" s="16" t="s">
        <v>350</v>
      </c>
      <c r="C78" s="16" t="s">
        <v>573</v>
      </c>
      <c r="D78" s="16" t="s">
        <v>574</v>
      </c>
      <c r="E78" s="16" t="s">
        <v>522</v>
      </c>
      <c r="F78" s="16" t="s">
        <v>308</v>
      </c>
      <c r="G78" s="16" t="s">
        <v>572</v>
      </c>
      <c r="H78" s="16" t="s">
        <v>420</v>
      </c>
      <c r="I78" s="16" t="s">
        <v>421</v>
      </c>
      <c r="J78" s="3" t="s">
        <v>51</v>
      </c>
      <c r="K78" s="3" t="s">
        <v>40</v>
      </c>
      <c r="L78" s="1"/>
    </row>
    <row r="79" spans="1:12">
      <c r="A79" s="1">
        <v>27</v>
      </c>
      <c r="B79" s="16" t="s">
        <v>350</v>
      </c>
      <c r="C79" s="16" t="s">
        <v>575</v>
      </c>
      <c r="D79" s="16" t="s">
        <v>311</v>
      </c>
      <c r="E79" s="16" t="s">
        <v>522</v>
      </c>
      <c r="F79" s="16" t="s">
        <v>308</v>
      </c>
      <c r="G79" s="16" t="s">
        <v>576</v>
      </c>
      <c r="H79" s="16" t="s">
        <v>420</v>
      </c>
      <c r="I79" s="16" t="s">
        <v>421</v>
      </c>
      <c r="J79" s="3" t="s">
        <v>51</v>
      </c>
      <c r="K79" s="3" t="s">
        <v>40</v>
      </c>
      <c r="L79" s="1"/>
    </row>
    <row r="80" spans="1:12">
      <c r="A80" s="1">
        <v>28</v>
      </c>
      <c r="B80" s="16" t="s">
        <v>350</v>
      </c>
      <c r="C80" s="16" t="s">
        <v>577</v>
      </c>
      <c r="D80" s="16" t="s">
        <v>578</v>
      </c>
      <c r="E80" s="16" t="s">
        <v>522</v>
      </c>
      <c r="F80" s="16" t="s">
        <v>308</v>
      </c>
      <c r="G80" s="16" t="s">
        <v>576</v>
      </c>
      <c r="H80" s="16" t="s">
        <v>420</v>
      </c>
      <c r="I80" s="16" t="s">
        <v>421</v>
      </c>
      <c r="J80" s="3" t="s">
        <v>51</v>
      </c>
      <c r="K80" s="3" t="s">
        <v>40</v>
      </c>
      <c r="L80" s="1"/>
    </row>
    <row r="81" spans="1:12">
      <c r="A81" s="1">
        <v>29</v>
      </c>
      <c r="B81" s="16" t="s">
        <v>350</v>
      </c>
      <c r="C81" s="16" t="s">
        <v>579</v>
      </c>
      <c r="D81" s="16" t="s">
        <v>580</v>
      </c>
      <c r="E81" s="16" t="s">
        <v>522</v>
      </c>
      <c r="F81" s="16" t="s">
        <v>308</v>
      </c>
      <c r="G81" s="16" t="s">
        <v>576</v>
      </c>
      <c r="H81" s="16" t="s">
        <v>420</v>
      </c>
      <c r="I81" s="16" t="s">
        <v>421</v>
      </c>
      <c r="J81" s="3" t="s">
        <v>51</v>
      </c>
      <c r="K81" s="3" t="s">
        <v>40</v>
      </c>
      <c r="L81" s="1"/>
    </row>
    <row r="82" spans="1:12">
      <c r="A82" s="1">
        <v>30</v>
      </c>
      <c r="B82" s="16" t="s">
        <v>350</v>
      </c>
      <c r="C82" s="16" t="s">
        <v>581</v>
      </c>
      <c r="D82" s="16" t="s">
        <v>582</v>
      </c>
      <c r="E82" s="16" t="s">
        <v>522</v>
      </c>
      <c r="F82" s="16" t="s">
        <v>308</v>
      </c>
      <c r="G82" s="16" t="s">
        <v>576</v>
      </c>
      <c r="H82" s="16" t="s">
        <v>420</v>
      </c>
      <c r="I82" s="16" t="s">
        <v>421</v>
      </c>
      <c r="J82" s="3" t="s">
        <v>51</v>
      </c>
      <c r="K82" s="3" t="s">
        <v>40</v>
      </c>
      <c r="L82" s="1"/>
    </row>
    <row r="83" spans="1:12">
      <c r="A83" s="1">
        <v>31</v>
      </c>
      <c r="B83" s="16" t="s">
        <v>583</v>
      </c>
      <c r="C83" s="16" t="s">
        <v>584</v>
      </c>
      <c r="D83" s="16" t="s">
        <v>585</v>
      </c>
      <c r="E83" s="16" t="s">
        <v>522</v>
      </c>
      <c r="F83" s="16" t="s">
        <v>308</v>
      </c>
      <c r="G83" s="16" t="s">
        <v>576</v>
      </c>
      <c r="H83" s="16" t="s">
        <v>420</v>
      </c>
      <c r="I83" s="16" t="s">
        <v>421</v>
      </c>
      <c r="J83" s="3" t="s">
        <v>42</v>
      </c>
      <c r="K83" s="3" t="s">
        <v>40</v>
      </c>
      <c r="L83" s="1">
        <v>0.5</v>
      </c>
    </row>
    <row r="84" spans="1:12">
      <c r="A84" s="1">
        <v>32</v>
      </c>
      <c r="B84" s="16" t="s">
        <v>583</v>
      </c>
      <c r="C84" s="16" t="s">
        <v>581</v>
      </c>
      <c r="D84" s="16" t="s">
        <v>582</v>
      </c>
      <c r="E84" s="16" t="s">
        <v>522</v>
      </c>
      <c r="F84" s="16" t="s">
        <v>308</v>
      </c>
      <c r="G84" s="16" t="s">
        <v>576</v>
      </c>
      <c r="H84" s="16" t="s">
        <v>420</v>
      </c>
      <c r="I84" s="16" t="s">
        <v>421</v>
      </c>
      <c r="J84" s="3" t="s">
        <v>42</v>
      </c>
      <c r="K84" s="3" t="s">
        <v>40</v>
      </c>
      <c r="L84" s="1"/>
    </row>
    <row r="85" spans="1:12">
      <c r="A85" s="1">
        <v>33</v>
      </c>
      <c r="B85" s="16" t="s">
        <v>583</v>
      </c>
      <c r="C85" s="16" t="s">
        <v>577</v>
      </c>
      <c r="D85" s="16" t="s">
        <v>578</v>
      </c>
      <c r="E85" s="16" t="s">
        <v>522</v>
      </c>
      <c r="F85" s="16" t="s">
        <v>308</v>
      </c>
      <c r="G85" s="16" t="s">
        <v>576</v>
      </c>
      <c r="H85" s="16" t="s">
        <v>420</v>
      </c>
      <c r="I85" s="16" t="s">
        <v>421</v>
      </c>
      <c r="J85" s="3" t="s">
        <v>42</v>
      </c>
      <c r="K85" s="3" t="s">
        <v>40</v>
      </c>
      <c r="L85" s="1"/>
    </row>
    <row r="86" spans="1:12">
      <c r="A86" s="1">
        <v>34</v>
      </c>
      <c r="B86" s="16" t="s">
        <v>586</v>
      </c>
      <c r="C86" s="16" t="s">
        <v>587</v>
      </c>
      <c r="D86" s="16" t="s">
        <v>588</v>
      </c>
      <c r="E86" s="16" t="s">
        <v>522</v>
      </c>
      <c r="F86" s="16" t="s">
        <v>308</v>
      </c>
      <c r="G86" s="16" t="s">
        <v>589</v>
      </c>
      <c r="H86" s="16" t="s">
        <v>420</v>
      </c>
      <c r="I86" s="16" t="s">
        <v>421</v>
      </c>
      <c r="J86" s="3" t="s">
        <v>52</v>
      </c>
      <c r="K86" s="3" t="s">
        <v>40</v>
      </c>
      <c r="L86" s="1">
        <v>0.5</v>
      </c>
    </row>
    <row r="87" spans="1:12">
      <c r="A87" s="1">
        <v>35</v>
      </c>
      <c r="B87" s="16" t="s">
        <v>586</v>
      </c>
      <c r="C87" s="16" t="s">
        <v>590</v>
      </c>
      <c r="D87" s="16" t="s">
        <v>591</v>
      </c>
      <c r="E87" s="16" t="s">
        <v>522</v>
      </c>
      <c r="F87" s="16" t="s">
        <v>308</v>
      </c>
      <c r="G87" s="16" t="s">
        <v>592</v>
      </c>
      <c r="H87" s="16" t="s">
        <v>420</v>
      </c>
      <c r="I87" s="16" t="s">
        <v>421</v>
      </c>
      <c r="J87" s="3" t="s">
        <v>52</v>
      </c>
      <c r="K87" s="3" t="s">
        <v>40</v>
      </c>
      <c r="L87" s="1"/>
    </row>
    <row r="88" spans="1:12">
      <c r="A88" s="1">
        <v>36</v>
      </c>
      <c r="B88" s="16" t="s">
        <v>586</v>
      </c>
      <c r="C88" s="16" t="s">
        <v>593</v>
      </c>
      <c r="D88" s="16" t="s">
        <v>594</v>
      </c>
      <c r="E88" s="16" t="s">
        <v>522</v>
      </c>
      <c r="F88" s="16" t="s">
        <v>308</v>
      </c>
      <c r="G88" s="16" t="s">
        <v>589</v>
      </c>
      <c r="H88" s="16" t="s">
        <v>420</v>
      </c>
      <c r="I88" s="16" t="s">
        <v>421</v>
      </c>
      <c r="J88" s="3" t="s">
        <v>52</v>
      </c>
      <c r="K88" s="3" t="s">
        <v>40</v>
      </c>
      <c r="L88" s="1"/>
    </row>
    <row r="89" spans="1:12">
      <c r="A89" s="1">
        <v>37</v>
      </c>
      <c r="B89" s="16" t="s">
        <v>586</v>
      </c>
      <c r="C89" s="16" t="s">
        <v>595</v>
      </c>
      <c r="D89" s="16" t="s">
        <v>596</v>
      </c>
      <c r="E89" s="16" t="s">
        <v>522</v>
      </c>
      <c r="F89" s="16" t="s">
        <v>308</v>
      </c>
      <c r="G89" s="16" t="s">
        <v>589</v>
      </c>
      <c r="H89" s="16" t="s">
        <v>420</v>
      </c>
      <c r="I89" s="16" t="s">
        <v>421</v>
      </c>
      <c r="J89" s="3" t="s">
        <v>52</v>
      </c>
      <c r="K89" s="3" t="s">
        <v>40</v>
      </c>
      <c r="L89" s="1"/>
    </row>
    <row r="90" spans="1:12">
      <c r="A90" s="1">
        <v>38</v>
      </c>
      <c r="B90" s="16" t="s">
        <v>586</v>
      </c>
      <c r="C90" s="16" t="s">
        <v>597</v>
      </c>
      <c r="D90" s="16" t="s">
        <v>598</v>
      </c>
      <c r="E90" s="16" t="s">
        <v>522</v>
      </c>
      <c r="F90" s="16" t="s">
        <v>308</v>
      </c>
      <c r="G90" s="16" t="s">
        <v>589</v>
      </c>
      <c r="H90" s="16" t="s">
        <v>420</v>
      </c>
      <c r="I90" s="16" t="s">
        <v>421</v>
      </c>
      <c r="J90" s="3" t="s">
        <v>52</v>
      </c>
      <c r="K90" s="3" t="s">
        <v>40</v>
      </c>
      <c r="L90" s="1"/>
    </row>
    <row r="91" spans="1:12">
      <c r="A91" s="1">
        <v>39</v>
      </c>
      <c r="B91" s="16" t="s">
        <v>586</v>
      </c>
      <c r="C91" s="16" t="s">
        <v>599</v>
      </c>
      <c r="D91" s="16" t="s">
        <v>600</v>
      </c>
      <c r="E91" s="16" t="s">
        <v>522</v>
      </c>
      <c r="F91" s="16" t="s">
        <v>308</v>
      </c>
      <c r="G91" s="16" t="s">
        <v>601</v>
      </c>
      <c r="H91" s="16" t="s">
        <v>420</v>
      </c>
      <c r="I91" s="16" t="s">
        <v>421</v>
      </c>
      <c r="J91" s="3" t="s">
        <v>50</v>
      </c>
      <c r="K91" s="3" t="s">
        <v>40</v>
      </c>
      <c r="L91" s="1"/>
    </row>
    <row r="92" spans="1:12">
      <c r="A92" s="1">
        <v>40</v>
      </c>
      <c r="B92" s="16" t="s">
        <v>586</v>
      </c>
      <c r="C92" s="16" t="s">
        <v>602</v>
      </c>
      <c r="D92" s="16" t="s">
        <v>603</v>
      </c>
      <c r="E92" s="16" t="s">
        <v>522</v>
      </c>
      <c r="F92" s="16" t="s">
        <v>308</v>
      </c>
      <c r="G92" s="16" t="s">
        <v>601</v>
      </c>
      <c r="H92" s="16" t="s">
        <v>420</v>
      </c>
      <c r="I92" s="16" t="s">
        <v>421</v>
      </c>
      <c r="J92" s="3" t="s">
        <v>50</v>
      </c>
      <c r="K92" s="3" t="s">
        <v>40</v>
      </c>
      <c r="L92" s="1"/>
    </row>
    <row r="93" spans="1:12">
      <c r="A93" s="1">
        <v>41</v>
      </c>
      <c r="B93" s="16" t="s">
        <v>586</v>
      </c>
      <c r="C93" s="16" t="s">
        <v>581</v>
      </c>
      <c r="D93" s="16" t="s">
        <v>582</v>
      </c>
      <c r="E93" s="16" t="s">
        <v>522</v>
      </c>
      <c r="F93" s="16" t="s">
        <v>308</v>
      </c>
      <c r="G93" s="16" t="s">
        <v>576</v>
      </c>
      <c r="H93" s="16" t="s">
        <v>420</v>
      </c>
      <c r="I93" s="16" t="s">
        <v>421</v>
      </c>
      <c r="J93" s="3" t="s">
        <v>50</v>
      </c>
      <c r="K93" s="3" t="s">
        <v>40</v>
      </c>
      <c r="L93" s="1"/>
    </row>
    <row r="94" spans="1:12">
      <c r="A94" s="1">
        <v>42</v>
      </c>
      <c r="B94" s="16" t="s">
        <v>586</v>
      </c>
      <c r="C94" s="16" t="s">
        <v>604</v>
      </c>
      <c r="D94" s="16" t="s">
        <v>605</v>
      </c>
      <c r="E94" s="16" t="s">
        <v>522</v>
      </c>
      <c r="F94" s="16" t="s">
        <v>308</v>
      </c>
      <c r="G94" s="16" t="s">
        <v>576</v>
      </c>
      <c r="H94" s="16" t="s">
        <v>420</v>
      </c>
      <c r="I94" s="16" t="s">
        <v>421</v>
      </c>
      <c r="J94" s="3" t="s">
        <v>50</v>
      </c>
      <c r="K94" s="3" t="s">
        <v>40</v>
      </c>
      <c r="L94" s="1"/>
    </row>
    <row r="95" spans="1:12">
      <c r="A95" s="1">
        <v>43</v>
      </c>
      <c r="B95" s="16" t="s">
        <v>586</v>
      </c>
      <c r="C95" s="16" t="s">
        <v>606</v>
      </c>
      <c r="D95" s="16" t="s">
        <v>607</v>
      </c>
      <c r="E95" s="16" t="s">
        <v>522</v>
      </c>
      <c r="F95" s="16" t="s">
        <v>308</v>
      </c>
      <c r="G95" s="16" t="s">
        <v>576</v>
      </c>
      <c r="H95" s="16" t="s">
        <v>420</v>
      </c>
      <c r="I95" s="16" t="s">
        <v>421</v>
      </c>
      <c r="J95" s="3" t="s">
        <v>50</v>
      </c>
      <c r="K95" s="3" t="s">
        <v>40</v>
      </c>
      <c r="L95" s="1"/>
    </row>
    <row r="96" spans="1:12">
      <c r="A96" s="1">
        <v>44</v>
      </c>
      <c r="B96" s="16" t="s">
        <v>608</v>
      </c>
      <c r="C96" s="16" t="s">
        <v>568</v>
      </c>
      <c r="D96" s="16" t="s">
        <v>569</v>
      </c>
      <c r="E96" s="16" t="s">
        <v>522</v>
      </c>
      <c r="F96" s="16" t="s">
        <v>134</v>
      </c>
      <c r="G96" s="16" t="s">
        <v>563</v>
      </c>
      <c r="H96" s="16" t="s">
        <v>420</v>
      </c>
      <c r="I96" s="16" t="s">
        <v>421</v>
      </c>
      <c r="J96" s="3" t="s">
        <v>37</v>
      </c>
      <c r="K96" s="3" t="s">
        <v>40</v>
      </c>
      <c r="L96" s="1">
        <v>0.5</v>
      </c>
    </row>
    <row r="97" spans="1:12">
      <c r="A97" s="1">
        <v>45</v>
      </c>
      <c r="B97" s="16" t="s">
        <v>142</v>
      </c>
      <c r="C97" s="16" t="s">
        <v>556</v>
      </c>
      <c r="D97" s="16" t="s">
        <v>557</v>
      </c>
      <c r="E97" s="16" t="s">
        <v>522</v>
      </c>
      <c r="F97" s="16" t="s">
        <v>301</v>
      </c>
      <c r="G97" s="16" t="s">
        <v>558</v>
      </c>
      <c r="H97" s="16" t="s">
        <v>420</v>
      </c>
      <c r="I97" s="16" t="s">
        <v>421</v>
      </c>
      <c r="J97" s="3" t="s">
        <v>34</v>
      </c>
      <c r="K97" s="3" t="s">
        <v>40</v>
      </c>
      <c r="L97" s="1">
        <v>0.5</v>
      </c>
    </row>
    <row r="98" spans="1:12">
      <c r="A98" s="1">
        <v>46</v>
      </c>
      <c r="B98" s="16" t="s">
        <v>192</v>
      </c>
      <c r="C98" s="16" t="s">
        <v>609</v>
      </c>
      <c r="D98" s="16" t="s">
        <v>610</v>
      </c>
      <c r="E98" s="16" t="s">
        <v>522</v>
      </c>
      <c r="F98" s="16" t="s">
        <v>301</v>
      </c>
      <c r="G98" s="16" t="s">
        <v>558</v>
      </c>
      <c r="H98" s="16" t="s">
        <v>420</v>
      </c>
      <c r="I98" s="16" t="s">
        <v>421</v>
      </c>
      <c r="J98" s="1" t="s">
        <v>53</v>
      </c>
      <c r="K98" s="3" t="s">
        <v>40</v>
      </c>
      <c r="L98" s="1">
        <v>0.5</v>
      </c>
    </row>
    <row r="99" spans="1:12">
      <c r="A99" s="1">
        <v>47</v>
      </c>
      <c r="B99" s="16" t="s">
        <v>192</v>
      </c>
      <c r="C99" s="16" t="s">
        <v>556</v>
      </c>
      <c r="D99" s="16" t="s">
        <v>557</v>
      </c>
      <c r="E99" s="16" t="s">
        <v>522</v>
      </c>
      <c r="F99" s="16" t="s">
        <v>301</v>
      </c>
      <c r="G99" s="16" t="s">
        <v>558</v>
      </c>
      <c r="H99" s="16" t="s">
        <v>420</v>
      </c>
      <c r="I99" s="16" t="s">
        <v>421</v>
      </c>
      <c r="J99" s="1" t="s">
        <v>53</v>
      </c>
      <c r="K99" s="3" t="s">
        <v>40</v>
      </c>
      <c r="L99" s="1"/>
    </row>
    <row r="100" spans="1:12">
      <c r="A100" s="1">
        <v>48</v>
      </c>
      <c r="B100" s="16" t="s">
        <v>192</v>
      </c>
      <c r="C100" s="16" t="s">
        <v>611</v>
      </c>
      <c r="D100" s="16" t="s">
        <v>612</v>
      </c>
      <c r="E100" s="16" t="s">
        <v>522</v>
      </c>
      <c r="F100" s="16" t="s">
        <v>289</v>
      </c>
      <c r="G100" s="16" t="s">
        <v>523</v>
      </c>
      <c r="H100" s="16" t="s">
        <v>420</v>
      </c>
      <c r="I100" s="16" t="s">
        <v>421</v>
      </c>
      <c r="J100" s="1" t="s">
        <v>53</v>
      </c>
      <c r="K100" s="3" t="s">
        <v>40</v>
      </c>
      <c r="L100" s="1"/>
    </row>
    <row r="101" spans="1:12">
      <c r="A101" s="1">
        <v>49</v>
      </c>
      <c r="B101" s="16" t="s">
        <v>613</v>
      </c>
      <c r="C101" s="16" t="s">
        <v>556</v>
      </c>
      <c r="D101" s="16" t="s">
        <v>557</v>
      </c>
      <c r="E101" s="16" t="s">
        <v>522</v>
      </c>
      <c r="F101" s="16" t="s">
        <v>301</v>
      </c>
      <c r="G101" s="16" t="s">
        <v>558</v>
      </c>
      <c r="H101" s="16" t="s">
        <v>420</v>
      </c>
      <c r="I101" s="16" t="s">
        <v>421</v>
      </c>
      <c r="J101" s="3" t="s">
        <v>27</v>
      </c>
      <c r="K101" s="3" t="s">
        <v>40</v>
      </c>
      <c r="L101" s="1">
        <v>0.5</v>
      </c>
    </row>
  </sheetData>
  <mergeCells count="2">
    <mergeCell ref="A1:K1"/>
    <mergeCell ref="A51:K5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S175"/>
  <sheetViews>
    <sheetView topLeftCell="B52" workbookViewId="0">
      <selection activeCell="R75" sqref="R75:S75"/>
    </sheetView>
  </sheetViews>
  <sheetFormatPr defaultColWidth="8.8" defaultRowHeight="15.6"/>
  <sheetData>
    <row r="3" spans="1:13">
      <c r="A3" s="1" t="s">
        <v>291</v>
      </c>
      <c r="B3" s="1">
        <v>0.5</v>
      </c>
      <c r="E3" s="1" t="s">
        <v>291</v>
      </c>
      <c r="F3" s="2">
        <v>1</v>
      </c>
      <c r="K3" s="6"/>
      <c r="L3" s="6" t="s">
        <v>271</v>
      </c>
      <c r="M3" s="6" t="s">
        <v>272</v>
      </c>
    </row>
    <row r="4" spans="1:13">
      <c r="A4" s="1" t="s">
        <v>291</v>
      </c>
      <c r="B4" s="1"/>
      <c r="E4" s="3" t="s">
        <v>40</v>
      </c>
      <c r="F4" s="2">
        <v>5</v>
      </c>
      <c r="K4" s="6" t="s">
        <v>38</v>
      </c>
      <c r="L4" s="6">
        <v>48</v>
      </c>
      <c r="M4" s="6">
        <v>19</v>
      </c>
    </row>
    <row r="5" spans="1:13">
      <c r="A5" s="1" t="s">
        <v>291</v>
      </c>
      <c r="B5" s="1"/>
      <c r="E5" s="3" t="s">
        <v>53</v>
      </c>
      <c r="F5" s="2">
        <v>2</v>
      </c>
      <c r="K5" s="6" t="s">
        <v>41</v>
      </c>
      <c r="L5" s="6">
        <v>48</v>
      </c>
      <c r="M5" s="6">
        <v>19</v>
      </c>
    </row>
    <row r="6" spans="1:13">
      <c r="A6" s="1" t="s">
        <v>291</v>
      </c>
      <c r="B6" s="1"/>
      <c r="E6" s="1" t="s">
        <v>29</v>
      </c>
      <c r="F6" s="1">
        <v>0.5</v>
      </c>
      <c r="K6" s="6" t="s">
        <v>36</v>
      </c>
      <c r="L6" s="6">
        <v>72</v>
      </c>
      <c r="M6" s="6">
        <v>19</v>
      </c>
    </row>
    <row r="7" spans="1:13">
      <c r="A7" s="4" t="s">
        <v>291</v>
      </c>
      <c r="B7" s="5">
        <v>0.5</v>
      </c>
      <c r="E7" s="3" t="s">
        <v>51</v>
      </c>
      <c r="F7" s="1">
        <v>1.5</v>
      </c>
      <c r="K7" s="7" t="s">
        <v>47</v>
      </c>
      <c r="L7" s="7">
        <v>168</v>
      </c>
      <c r="M7" s="6">
        <v>96</v>
      </c>
    </row>
    <row r="8" spans="1:13">
      <c r="A8" s="3" t="s">
        <v>40</v>
      </c>
      <c r="B8" s="1">
        <v>0.5</v>
      </c>
      <c r="E8" s="3" t="s">
        <v>37</v>
      </c>
      <c r="F8" s="2">
        <v>6</v>
      </c>
      <c r="K8" s="8" t="s">
        <v>40</v>
      </c>
      <c r="L8" s="6">
        <v>24</v>
      </c>
      <c r="M8" s="6">
        <v>6</v>
      </c>
    </row>
    <row r="9" spans="1:13">
      <c r="A9" s="3" t="s">
        <v>40</v>
      </c>
      <c r="B9" s="1"/>
      <c r="E9" s="3" t="s">
        <v>23</v>
      </c>
      <c r="F9" s="1">
        <v>0.5</v>
      </c>
      <c r="K9" s="6" t="s">
        <v>40</v>
      </c>
      <c r="L9" s="6">
        <v>36</v>
      </c>
      <c r="M9" s="6">
        <v>20</v>
      </c>
    </row>
    <row r="10" spans="1:13">
      <c r="A10" s="3" t="s">
        <v>40</v>
      </c>
      <c r="B10" s="1"/>
      <c r="E10" s="3" t="s">
        <v>66</v>
      </c>
      <c r="F10" s="2">
        <v>1</v>
      </c>
      <c r="K10" s="7" t="s">
        <v>43</v>
      </c>
      <c r="L10" s="7">
        <v>192</v>
      </c>
      <c r="M10" s="6">
        <v>0</v>
      </c>
    </row>
    <row r="11" spans="1:13">
      <c r="A11" s="3" t="s">
        <v>40</v>
      </c>
      <c r="B11" s="1"/>
      <c r="E11" s="1" t="s">
        <v>44</v>
      </c>
      <c r="F11" s="2">
        <v>0.5</v>
      </c>
      <c r="K11" s="8" t="s">
        <v>53</v>
      </c>
      <c r="L11" s="6">
        <v>24</v>
      </c>
      <c r="M11" s="6">
        <v>12</v>
      </c>
    </row>
    <row r="12" spans="1:13">
      <c r="A12" s="3" t="s">
        <v>40</v>
      </c>
      <c r="B12" s="1"/>
      <c r="E12" s="3" t="s">
        <v>34</v>
      </c>
      <c r="F12" s="2">
        <v>1</v>
      </c>
      <c r="K12" s="6" t="s">
        <v>53</v>
      </c>
      <c r="L12" s="6">
        <v>36</v>
      </c>
      <c r="M12" s="6">
        <v>20</v>
      </c>
    </row>
    <row r="13" spans="1:15">
      <c r="A13" s="3" t="s">
        <v>40</v>
      </c>
      <c r="B13" s="1">
        <v>0.5</v>
      </c>
      <c r="E13" s="1" t="s">
        <v>49</v>
      </c>
      <c r="F13" s="2">
        <v>1.5</v>
      </c>
      <c r="K13" s="8" t="s">
        <v>29</v>
      </c>
      <c r="L13" s="6">
        <v>24</v>
      </c>
      <c r="M13" s="6">
        <v>16</v>
      </c>
      <c r="N13">
        <f>L13+L14+L15</f>
        <v>132</v>
      </c>
      <c r="O13">
        <f>M13+M14+M15</f>
        <v>44</v>
      </c>
    </row>
    <row r="14" ht="31.2" spans="1:19">
      <c r="A14" s="3" t="s">
        <v>40</v>
      </c>
      <c r="B14" s="1"/>
      <c r="E14" s="3" t="s">
        <v>33</v>
      </c>
      <c r="F14" s="1">
        <v>1</v>
      </c>
      <c r="K14" s="6" t="s">
        <v>29</v>
      </c>
      <c r="L14" s="6">
        <v>48</v>
      </c>
      <c r="M14" s="6">
        <v>28</v>
      </c>
      <c r="Q14" s="9" t="s">
        <v>259</v>
      </c>
      <c r="R14" s="10" t="s">
        <v>260</v>
      </c>
      <c r="S14" s="10" t="s">
        <v>261</v>
      </c>
    </row>
    <row r="15" spans="1:19">
      <c r="A15" s="3" t="s">
        <v>40</v>
      </c>
      <c r="B15" s="1"/>
      <c r="E15" s="3" t="s">
        <v>67</v>
      </c>
      <c r="F15" s="1">
        <v>0.5</v>
      </c>
      <c r="K15" s="7" t="s">
        <v>29</v>
      </c>
      <c r="L15" s="7">
        <v>60</v>
      </c>
      <c r="M15" s="6">
        <v>0</v>
      </c>
      <c r="Q15" s="3" t="s">
        <v>38</v>
      </c>
      <c r="R15" s="3">
        <v>0</v>
      </c>
      <c r="S15" s="3">
        <v>2</v>
      </c>
    </row>
    <row r="16" spans="1:19">
      <c r="A16" s="3" t="s">
        <v>40</v>
      </c>
      <c r="B16" s="1"/>
      <c r="E16" s="1" t="s">
        <v>54</v>
      </c>
      <c r="F16" s="2">
        <v>0.5</v>
      </c>
      <c r="K16" s="7" t="s">
        <v>51</v>
      </c>
      <c r="L16" s="7">
        <v>168</v>
      </c>
      <c r="M16" s="6">
        <v>96</v>
      </c>
      <c r="Q16" s="3" t="s">
        <v>41</v>
      </c>
      <c r="R16" s="3">
        <v>2</v>
      </c>
      <c r="S16" s="3">
        <v>2</v>
      </c>
    </row>
    <row r="17" spans="1:19">
      <c r="A17" s="4" t="s">
        <v>40</v>
      </c>
      <c r="B17" s="5">
        <v>1</v>
      </c>
      <c r="E17" s="1" t="s">
        <v>32</v>
      </c>
      <c r="F17" s="2">
        <v>1.5</v>
      </c>
      <c r="K17" s="6" t="s">
        <v>37</v>
      </c>
      <c r="L17" s="6">
        <v>78</v>
      </c>
      <c r="M17" s="6">
        <v>5</v>
      </c>
      <c r="Q17" s="3" t="s">
        <v>41</v>
      </c>
      <c r="R17" s="3"/>
      <c r="S17" s="3">
        <v>2</v>
      </c>
    </row>
    <row r="18" spans="1:19">
      <c r="A18" s="4" t="s">
        <v>40</v>
      </c>
      <c r="B18" s="5"/>
      <c r="E18" s="1" t="s">
        <v>55</v>
      </c>
      <c r="F18" s="1">
        <v>0.5</v>
      </c>
      <c r="K18" s="8" t="s">
        <v>23</v>
      </c>
      <c r="L18" s="6">
        <v>24</v>
      </c>
      <c r="M18" s="6">
        <v>17</v>
      </c>
      <c r="Q18" s="3" t="s">
        <v>41</v>
      </c>
      <c r="R18" s="11">
        <v>2</v>
      </c>
      <c r="S18" s="3">
        <v>2</v>
      </c>
    </row>
    <row r="19" spans="1:19">
      <c r="A19" s="4" t="s">
        <v>40</v>
      </c>
      <c r="B19" s="5"/>
      <c r="E19" s="3" t="s">
        <v>52</v>
      </c>
      <c r="F19" s="1">
        <v>1</v>
      </c>
      <c r="K19" s="6" t="s">
        <v>23</v>
      </c>
      <c r="L19" s="6">
        <v>48</v>
      </c>
      <c r="M19" s="6">
        <v>20</v>
      </c>
      <c r="Q19" s="3" t="s">
        <v>36</v>
      </c>
      <c r="R19" s="3">
        <v>2</v>
      </c>
      <c r="S19" s="3">
        <v>2</v>
      </c>
    </row>
    <row r="20" spans="1:19">
      <c r="A20" s="4" t="s">
        <v>40</v>
      </c>
      <c r="B20" s="5"/>
      <c r="E20" s="3" t="s">
        <v>56</v>
      </c>
      <c r="F20" s="1">
        <v>1.5</v>
      </c>
      <c r="K20" s="8" t="s">
        <v>19</v>
      </c>
      <c r="L20" s="6">
        <v>36</v>
      </c>
      <c r="M20" s="6">
        <v>0</v>
      </c>
      <c r="Q20" s="3" t="s">
        <v>36</v>
      </c>
      <c r="R20" s="3">
        <v>0</v>
      </c>
      <c r="S20" s="3">
        <v>2</v>
      </c>
    </row>
    <row r="21" spans="1:19">
      <c r="A21" s="4" t="s">
        <v>40</v>
      </c>
      <c r="B21" s="5"/>
      <c r="E21" s="1" t="s">
        <v>42</v>
      </c>
      <c r="F21" s="2">
        <v>1.5</v>
      </c>
      <c r="K21" s="6" t="s">
        <v>19</v>
      </c>
      <c r="L21" s="6">
        <v>24</v>
      </c>
      <c r="M21" s="6"/>
      <c r="Q21" s="3" t="s">
        <v>40</v>
      </c>
      <c r="R21" s="11">
        <v>2</v>
      </c>
      <c r="S21" s="3">
        <v>2</v>
      </c>
    </row>
    <row r="22" spans="1:19">
      <c r="A22" s="4" t="s">
        <v>40</v>
      </c>
      <c r="B22" s="5"/>
      <c r="E22" s="1" t="s">
        <v>57</v>
      </c>
      <c r="F22" s="2">
        <v>0.5</v>
      </c>
      <c r="K22" s="7" t="s">
        <v>19</v>
      </c>
      <c r="L22" s="7">
        <v>36</v>
      </c>
      <c r="M22" s="6">
        <v>0</v>
      </c>
      <c r="Q22" s="3" t="s">
        <v>53</v>
      </c>
      <c r="R22" s="3">
        <v>2</v>
      </c>
      <c r="S22" s="3">
        <v>6</v>
      </c>
    </row>
    <row r="23" spans="1:19">
      <c r="A23" s="4" t="s">
        <v>40</v>
      </c>
      <c r="B23" s="5"/>
      <c r="E23" s="3" t="s">
        <v>28</v>
      </c>
      <c r="F23" s="1">
        <v>0.5</v>
      </c>
      <c r="K23" s="8" t="s">
        <v>74</v>
      </c>
      <c r="L23" s="6">
        <v>24</v>
      </c>
      <c r="M23" s="6">
        <v>17</v>
      </c>
      <c r="Q23" s="3" t="s">
        <v>53</v>
      </c>
      <c r="R23" s="3">
        <v>2</v>
      </c>
      <c r="S23" s="3">
        <v>2</v>
      </c>
    </row>
    <row r="24" spans="1:19">
      <c r="A24" s="4" t="s">
        <v>40</v>
      </c>
      <c r="B24" s="5"/>
      <c r="E24" s="3" t="s">
        <v>27</v>
      </c>
      <c r="F24" s="1">
        <v>0.5</v>
      </c>
      <c r="K24" s="6" t="s">
        <v>66</v>
      </c>
      <c r="L24" s="6">
        <v>48</v>
      </c>
      <c r="M24" s="6">
        <v>28</v>
      </c>
      <c r="Q24" s="3" t="s">
        <v>53</v>
      </c>
      <c r="R24" s="3"/>
      <c r="S24" s="3">
        <v>2</v>
      </c>
    </row>
    <row r="25" spans="1:19">
      <c r="A25" s="4" t="s">
        <v>40</v>
      </c>
      <c r="B25" s="5"/>
      <c r="K25" s="6" t="s">
        <v>15</v>
      </c>
      <c r="L25" s="6"/>
      <c r="M25" s="6">
        <v>12</v>
      </c>
      <c r="Q25" s="3" t="s">
        <v>29</v>
      </c>
      <c r="R25" s="3">
        <v>2</v>
      </c>
      <c r="S25" s="3">
        <v>2</v>
      </c>
    </row>
    <row r="26" spans="1:19">
      <c r="A26" s="4" t="s">
        <v>40</v>
      </c>
      <c r="B26" s="5"/>
      <c r="K26" s="6" t="s">
        <v>15</v>
      </c>
      <c r="L26" s="6">
        <v>12</v>
      </c>
      <c r="M26" s="6">
        <v>20</v>
      </c>
      <c r="Q26" s="3" t="s">
        <v>51</v>
      </c>
      <c r="R26" s="3"/>
      <c r="S26" s="3">
        <v>4</v>
      </c>
    </row>
    <row r="27" spans="1:19">
      <c r="A27" s="4" t="s">
        <v>40</v>
      </c>
      <c r="B27" s="5"/>
      <c r="K27" s="7" t="s">
        <v>15</v>
      </c>
      <c r="L27" s="7">
        <v>0</v>
      </c>
      <c r="M27" s="6">
        <v>50</v>
      </c>
      <c r="Q27" s="3" t="s">
        <v>51</v>
      </c>
      <c r="R27" s="3">
        <v>2</v>
      </c>
      <c r="S27" s="3">
        <v>4</v>
      </c>
    </row>
    <row r="28" spans="1:19">
      <c r="A28" s="4" t="s">
        <v>40</v>
      </c>
      <c r="B28" s="5"/>
      <c r="K28" s="7" t="s">
        <v>44</v>
      </c>
      <c r="L28" s="7">
        <v>156</v>
      </c>
      <c r="M28" s="6">
        <v>80</v>
      </c>
      <c r="Q28" s="3" t="s">
        <v>51</v>
      </c>
      <c r="R28" s="3">
        <v>2</v>
      </c>
      <c r="S28" s="3">
        <v>4</v>
      </c>
    </row>
    <row r="29" spans="1:19">
      <c r="A29" s="4" t="s">
        <v>40</v>
      </c>
      <c r="B29" s="5"/>
      <c r="K29" s="8" t="s">
        <v>34</v>
      </c>
      <c r="L29" s="6">
        <v>24</v>
      </c>
      <c r="M29" s="6">
        <v>11</v>
      </c>
      <c r="Q29" s="3" t="s">
        <v>51</v>
      </c>
      <c r="R29" s="3"/>
      <c r="S29" s="3">
        <v>6</v>
      </c>
    </row>
    <row r="30" spans="1:19">
      <c r="A30" s="4" t="s">
        <v>40</v>
      </c>
      <c r="B30" s="5"/>
      <c r="K30" s="6" t="s">
        <v>34</v>
      </c>
      <c r="L30" s="6">
        <v>48</v>
      </c>
      <c r="M30" s="6">
        <v>19</v>
      </c>
      <c r="Q30" s="3" t="s">
        <v>37</v>
      </c>
      <c r="R30" s="3">
        <v>2</v>
      </c>
      <c r="S30" s="3">
        <v>4</v>
      </c>
    </row>
    <row r="31" spans="1:19">
      <c r="A31" s="4" t="s">
        <v>40</v>
      </c>
      <c r="B31" s="5"/>
      <c r="K31" s="7" t="s">
        <v>49</v>
      </c>
      <c r="L31" s="7">
        <v>156</v>
      </c>
      <c r="M31" s="6">
        <v>70</v>
      </c>
      <c r="Q31" s="3" t="s">
        <v>37</v>
      </c>
      <c r="R31" s="3">
        <v>2</v>
      </c>
      <c r="S31" s="3">
        <v>2</v>
      </c>
    </row>
    <row r="32" spans="1:19">
      <c r="A32" s="4" t="s">
        <v>40</v>
      </c>
      <c r="B32" s="5"/>
      <c r="K32" s="6" t="s">
        <v>33</v>
      </c>
      <c r="L32" s="6">
        <v>48</v>
      </c>
      <c r="M32" s="6">
        <v>28</v>
      </c>
      <c r="Q32" s="3" t="s">
        <v>37</v>
      </c>
      <c r="R32" s="3">
        <v>2</v>
      </c>
      <c r="S32" s="3">
        <v>2</v>
      </c>
    </row>
    <row r="33" spans="1:19">
      <c r="A33" s="4" t="s">
        <v>40</v>
      </c>
      <c r="B33" s="5">
        <v>0.5</v>
      </c>
      <c r="K33" s="7" t="s">
        <v>67</v>
      </c>
      <c r="L33" s="7">
        <v>0</v>
      </c>
      <c r="M33" s="6">
        <v>93</v>
      </c>
      <c r="Q33" s="3" t="s">
        <v>23</v>
      </c>
      <c r="R33" s="3">
        <v>2</v>
      </c>
      <c r="S33" s="3">
        <v>2</v>
      </c>
    </row>
    <row r="34" spans="1:19">
      <c r="A34" s="4" t="s">
        <v>40</v>
      </c>
      <c r="B34" s="5">
        <v>0.5</v>
      </c>
      <c r="K34" s="6" t="s">
        <v>70</v>
      </c>
      <c r="L34" s="6">
        <v>12</v>
      </c>
      <c r="M34" s="6" t="s">
        <v>277</v>
      </c>
      <c r="Q34" s="3" t="s">
        <v>23</v>
      </c>
      <c r="R34" s="3">
        <v>0</v>
      </c>
      <c r="S34" s="3">
        <v>2</v>
      </c>
    </row>
    <row r="35" spans="1:19">
      <c r="A35" s="4" t="s">
        <v>40</v>
      </c>
      <c r="B35" s="5"/>
      <c r="K35" s="7" t="s">
        <v>70</v>
      </c>
      <c r="L35" s="7">
        <v>72</v>
      </c>
      <c r="M35" s="6">
        <v>0</v>
      </c>
      <c r="Q35" s="3" t="s">
        <v>23</v>
      </c>
      <c r="R35" s="3">
        <v>0</v>
      </c>
      <c r="S35" s="3">
        <v>2</v>
      </c>
    </row>
    <row r="36" spans="1:19">
      <c r="A36" s="4" t="s">
        <v>40</v>
      </c>
      <c r="B36" s="5"/>
      <c r="K36" s="7" t="s">
        <v>54</v>
      </c>
      <c r="L36" s="7">
        <v>156</v>
      </c>
      <c r="M36" s="6">
        <v>94</v>
      </c>
      <c r="Q36" s="12" t="s">
        <v>266</v>
      </c>
      <c r="R36" s="3">
        <v>0</v>
      </c>
      <c r="S36" s="3">
        <v>2</v>
      </c>
    </row>
    <row r="37" spans="1:19">
      <c r="A37" s="4" t="s">
        <v>40</v>
      </c>
      <c r="B37" s="5">
        <v>0.5</v>
      </c>
      <c r="K37" s="6" t="s">
        <v>32</v>
      </c>
      <c r="L37" s="6">
        <v>48</v>
      </c>
      <c r="M37" s="6">
        <v>20</v>
      </c>
      <c r="Q37" s="3" t="s">
        <v>66</v>
      </c>
      <c r="R37" s="3">
        <v>0</v>
      </c>
      <c r="S37" s="3">
        <v>2</v>
      </c>
    </row>
    <row r="38" spans="1:19">
      <c r="A38" s="4" t="s">
        <v>40</v>
      </c>
      <c r="B38" s="5"/>
      <c r="K38" s="6" t="s">
        <v>276</v>
      </c>
      <c r="L38" s="6">
        <v>24</v>
      </c>
      <c r="M38" s="6">
        <v>19</v>
      </c>
      <c r="Q38" s="3" t="s">
        <v>66</v>
      </c>
      <c r="R38" s="3">
        <v>0</v>
      </c>
      <c r="S38" s="3">
        <v>2</v>
      </c>
    </row>
    <row r="39" spans="1:19">
      <c r="A39" s="4" t="s">
        <v>40</v>
      </c>
      <c r="B39" s="5">
        <v>0.5</v>
      </c>
      <c r="K39" s="8" t="s">
        <v>55</v>
      </c>
      <c r="L39" s="6">
        <v>24</v>
      </c>
      <c r="M39" s="6">
        <v>11</v>
      </c>
      <c r="Q39" s="12" t="s">
        <v>265</v>
      </c>
      <c r="R39" s="3">
        <v>0</v>
      </c>
      <c r="S39" s="3">
        <v>2</v>
      </c>
    </row>
    <row r="40" spans="1:19">
      <c r="A40" s="4" t="s">
        <v>40</v>
      </c>
      <c r="B40" s="5">
        <v>0.5</v>
      </c>
      <c r="K40" s="8" t="s">
        <v>25</v>
      </c>
      <c r="L40" s="6">
        <v>36</v>
      </c>
      <c r="M40" s="6">
        <v>15</v>
      </c>
      <c r="Q40" s="3" t="s">
        <v>34</v>
      </c>
      <c r="R40" s="3">
        <v>2</v>
      </c>
      <c r="S40" s="3">
        <v>2</v>
      </c>
    </row>
    <row r="41" spans="1:19">
      <c r="A41" s="4" t="s">
        <v>40</v>
      </c>
      <c r="B41" s="5"/>
      <c r="K41" s="7" t="s">
        <v>25</v>
      </c>
      <c r="L41" s="7">
        <v>60</v>
      </c>
      <c r="M41" s="6">
        <v>0</v>
      </c>
      <c r="Q41" s="3" t="s">
        <v>34</v>
      </c>
      <c r="R41" s="11"/>
      <c r="S41" s="3">
        <v>2</v>
      </c>
    </row>
    <row r="42" spans="1:19">
      <c r="A42" s="4" t="s">
        <v>40</v>
      </c>
      <c r="B42" s="5"/>
      <c r="K42" s="7" t="s">
        <v>52</v>
      </c>
      <c r="L42" s="7">
        <v>156</v>
      </c>
      <c r="M42" s="6">
        <v>96</v>
      </c>
      <c r="Q42" s="3" t="s">
        <v>34</v>
      </c>
      <c r="R42" s="11">
        <v>2</v>
      </c>
      <c r="S42" s="3">
        <v>2</v>
      </c>
    </row>
    <row r="43" spans="1:19">
      <c r="A43" s="4" t="s">
        <v>40</v>
      </c>
      <c r="B43" s="5">
        <v>0.5</v>
      </c>
      <c r="K43" s="6" t="s">
        <v>21</v>
      </c>
      <c r="L43" s="6">
        <v>48</v>
      </c>
      <c r="M43" s="6">
        <v>19</v>
      </c>
      <c r="Q43" s="3" t="s">
        <v>49</v>
      </c>
      <c r="R43" s="3"/>
      <c r="S43" s="3">
        <v>4</v>
      </c>
    </row>
    <row r="44" spans="1:19">
      <c r="A44" s="3" t="s">
        <v>53</v>
      </c>
      <c r="B44" s="1">
        <v>0.5</v>
      </c>
      <c r="K44" s="7" t="s">
        <v>50</v>
      </c>
      <c r="L44" s="7">
        <v>168</v>
      </c>
      <c r="M44" s="6">
        <v>94</v>
      </c>
      <c r="Q44" s="3" t="s">
        <v>33</v>
      </c>
      <c r="R44" s="3">
        <v>2</v>
      </c>
      <c r="S44" s="3">
        <v>4</v>
      </c>
    </row>
    <row r="45" spans="1:19">
      <c r="A45" s="3" t="s">
        <v>53</v>
      </c>
      <c r="B45" s="1"/>
      <c r="K45" s="7" t="s">
        <v>56</v>
      </c>
      <c r="L45" s="7">
        <v>168</v>
      </c>
      <c r="M45" s="6">
        <v>93</v>
      </c>
      <c r="Q45" s="3" t="s">
        <v>67</v>
      </c>
      <c r="R45" s="3"/>
      <c r="S45" s="3">
        <v>4</v>
      </c>
    </row>
    <row r="46" spans="1:19">
      <c r="A46" s="3" t="s">
        <v>53</v>
      </c>
      <c r="B46" s="1"/>
      <c r="K46" s="8" t="s">
        <v>42</v>
      </c>
      <c r="L46" s="6">
        <v>24</v>
      </c>
      <c r="M46" s="6">
        <v>6</v>
      </c>
      <c r="Q46" s="3" t="s">
        <v>67</v>
      </c>
      <c r="R46" s="3"/>
      <c r="S46" s="3">
        <v>4</v>
      </c>
    </row>
    <row r="47" spans="1:19">
      <c r="A47" s="3" t="s">
        <v>53</v>
      </c>
      <c r="B47" s="1"/>
      <c r="K47" s="7" t="s">
        <v>42</v>
      </c>
      <c r="L47" s="7">
        <v>168</v>
      </c>
      <c r="M47" s="6">
        <v>93</v>
      </c>
      <c r="Q47" s="3" t="s">
        <v>70</v>
      </c>
      <c r="R47" s="3">
        <v>0</v>
      </c>
      <c r="S47" s="3">
        <v>2</v>
      </c>
    </row>
    <row r="48" spans="1:19">
      <c r="A48" s="3" t="s">
        <v>53</v>
      </c>
      <c r="B48" s="1">
        <v>0.5</v>
      </c>
      <c r="K48" s="7" t="s">
        <v>46</v>
      </c>
      <c r="L48" s="7">
        <v>168</v>
      </c>
      <c r="M48" s="6">
        <v>94</v>
      </c>
      <c r="Q48" s="12" t="s">
        <v>263</v>
      </c>
      <c r="R48" s="3">
        <v>2</v>
      </c>
      <c r="S48" s="3">
        <v>2</v>
      </c>
    </row>
    <row r="49" spans="1:19">
      <c r="A49" s="1" t="s">
        <v>53</v>
      </c>
      <c r="B49" s="1">
        <v>0.5</v>
      </c>
      <c r="K49" s="6" t="s">
        <v>30</v>
      </c>
      <c r="L49" s="6">
        <v>12</v>
      </c>
      <c r="M49" s="6">
        <v>28</v>
      </c>
      <c r="Q49" s="3" t="s">
        <v>32</v>
      </c>
      <c r="R49" s="11">
        <v>2</v>
      </c>
      <c r="S49" s="3">
        <v>2</v>
      </c>
    </row>
    <row r="50" spans="1:19">
      <c r="A50" s="1" t="s">
        <v>53</v>
      </c>
      <c r="B50" s="1"/>
      <c r="K50" s="7" t="s">
        <v>30</v>
      </c>
      <c r="L50" s="7">
        <v>60</v>
      </c>
      <c r="M50" s="6">
        <v>0</v>
      </c>
      <c r="Q50" s="3" t="s">
        <v>32</v>
      </c>
      <c r="R50" s="3">
        <v>0</v>
      </c>
      <c r="S50" s="3">
        <v>4</v>
      </c>
    </row>
    <row r="51" spans="1:19">
      <c r="A51" s="1" t="s">
        <v>53</v>
      </c>
      <c r="B51" s="1"/>
      <c r="K51" s="7" t="s">
        <v>57</v>
      </c>
      <c r="L51" s="7">
        <v>150</v>
      </c>
      <c r="M51" s="6">
        <v>80</v>
      </c>
      <c r="Q51" s="3" t="s">
        <v>55</v>
      </c>
      <c r="R51" s="3">
        <v>2</v>
      </c>
      <c r="S51" s="3">
        <v>2</v>
      </c>
    </row>
    <row r="52" spans="1:19">
      <c r="A52" s="4" t="s">
        <v>53</v>
      </c>
      <c r="B52" s="5">
        <v>0.5</v>
      </c>
      <c r="K52" s="8" t="s">
        <v>28</v>
      </c>
      <c r="L52" s="6">
        <v>24</v>
      </c>
      <c r="M52" s="6">
        <v>17</v>
      </c>
      <c r="Q52" s="3" t="s">
        <v>55</v>
      </c>
      <c r="R52" s="3"/>
      <c r="S52" s="3">
        <v>2</v>
      </c>
    </row>
    <row r="53" spans="1:19">
      <c r="A53" s="1" t="s">
        <v>29</v>
      </c>
      <c r="B53" s="1">
        <v>0.5</v>
      </c>
      <c r="K53" s="6" t="s">
        <v>28</v>
      </c>
      <c r="L53" s="6">
        <v>48</v>
      </c>
      <c r="M53" s="6">
        <v>28</v>
      </c>
      <c r="Q53" s="3" t="s">
        <v>25</v>
      </c>
      <c r="R53" s="11">
        <v>2</v>
      </c>
      <c r="S53" s="3">
        <v>2</v>
      </c>
    </row>
    <row r="54" spans="1:19">
      <c r="A54" s="3" t="s">
        <v>51</v>
      </c>
      <c r="B54" s="1">
        <v>0.5</v>
      </c>
      <c r="K54" s="8" t="s">
        <v>27</v>
      </c>
      <c r="L54" s="6">
        <v>24</v>
      </c>
      <c r="M54" s="6">
        <v>11</v>
      </c>
      <c r="Q54" s="12" t="s">
        <v>264</v>
      </c>
      <c r="R54" s="12">
        <v>0</v>
      </c>
      <c r="S54" s="3">
        <v>2</v>
      </c>
    </row>
    <row r="55" spans="1:19">
      <c r="A55" s="3" t="s">
        <v>51</v>
      </c>
      <c r="B55" s="1"/>
      <c r="K55" s="6" t="s">
        <v>27</v>
      </c>
      <c r="L55" s="6">
        <v>24</v>
      </c>
      <c r="M55" s="6">
        <v>19</v>
      </c>
      <c r="Q55" s="12" t="s">
        <v>264</v>
      </c>
      <c r="R55" s="12">
        <v>0</v>
      </c>
      <c r="S55" s="3">
        <v>2</v>
      </c>
    </row>
    <row r="56" spans="1:19">
      <c r="A56" s="3" t="s">
        <v>51</v>
      </c>
      <c r="B56" s="1"/>
      <c r="K56" s="8" t="s">
        <v>68</v>
      </c>
      <c r="L56" s="6">
        <v>12</v>
      </c>
      <c r="M56" s="6">
        <v>11</v>
      </c>
      <c r="Q56" s="3" t="s">
        <v>52</v>
      </c>
      <c r="R56" s="3"/>
      <c r="S56" s="3">
        <v>4</v>
      </c>
    </row>
    <row r="57" spans="1:19">
      <c r="A57" s="3" t="s">
        <v>51</v>
      </c>
      <c r="B57" s="1"/>
      <c r="K57" s="6" t="s">
        <v>68</v>
      </c>
      <c r="L57" s="6">
        <v>18</v>
      </c>
      <c r="M57" s="6">
        <v>20</v>
      </c>
      <c r="Q57" s="3" t="s">
        <v>52</v>
      </c>
      <c r="R57" s="3"/>
      <c r="S57" s="3">
        <v>4</v>
      </c>
    </row>
    <row r="58" spans="1:19">
      <c r="A58" s="3" t="s">
        <v>51</v>
      </c>
      <c r="B58" s="1"/>
      <c r="K58" s="7" t="s">
        <v>68</v>
      </c>
      <c r="L58" s="7">
        <v>12</v>
      </c>
      <c r="M58" s="6">
        <v>8</v>
      </c>
      <c r="Q58" s="3" t="s">
        <v>21</v>
      </c>
      <c r="R58" s="3">
        <v>0</v>
      </c>
      <c r="S58" s="3">
        <v>2</v>
      </c>
    </row>
    <row r="59" spans="1:19">
      <c r="A59" s="3" t="s">
        <v>51</v>
      </c>
      <c r="B59" s="1"/>
      <c r="K59" s="6" t="s">
        <v>58</v>
      </c>
      <c r="L59" s="6">
        <v>24</v>
      </c>
      <c r="M59" s="6">
        <v>28</v>
      </c>
      <c r="Q59" s="3" t="s">
        <v>21</v>
      </c>
      <c r="R59" s="3">
        <v>0</v>
      </c>
      <c r="S59" s="3">
        <v>2</v>
      </c>
    </row>
    <row r="60" spans="1:19">
      <c r="A60" s="4" t="s">
        <v>51</v>
      </c>
      <c r="B60" s="5">
        <v>0.5</v>
      </c>
      <c r="Q60" s="3" t="s">
        <v>50</v>
      </c>
      <c r="R60" s="3">
        <v>2</v>
      </c>
      <c r="S60" s="3">
        <v>4</v>
      </c>
    </row>
    <row r="61" spans="1:19">
      <c r="A61" s="4" t="s">
        <v>51</v>
      </c>
      <c r="B61" s="5"/>
      <c r="Q61" s="3" t="s">
        <v>50</v>
      </c>
      <c r="R61" s="3"/>
      <c r="S61" s="3">
        <v>4</v>
      </c>
    </row>
    <row r="62" spans="1:19">
      <c r="A62" s="4" t="s">
        <v>51</v>
      </c>
      <c r="B62" s="5"/>
      <c r="Q62" s="3" t="s">
        <v>50</v>
      </c>
      <c r="R62" s="3"/>
      <c r="S62" s="3">
        <v>4</v>
      </c>
    </row>
    <row r="63" spans="1:19">
      <c r="A63" s="4" t="s">
        <v>51</v>
      </c>
      <c r="B63" s="5">
        <v>0.5</v>
      </c>
      <c r="Q63" s="3" t="s">
        <v>50</v>
      </c>
      <c r="R63" s="3">
        <v>2</v>
      </c>
      <c r="S63" s="3">
        <v>2</v>
      </c>
    </row>
    <row r="64" spans="1:19">
      <c r="A64" s="3" t="s">
        <v>37</v>
      </c>
      <c r="B64" s="1">
        <v>0.5</v>
      </c>
      <c r="Q64" s="3" t="s">
        <v>56</v>
      </c>
      <c r="R64" s="3"/>
      <c r="S64" s="3">
        <v>2</v>
      </c>
    </row>
    <row r="65" spans="1:19">
      <c r="A65" s="3" t="s">
        <v>37</v>
      </c>
      <c r="B65" s="1">
        <v>0.5</v>
      </c>
      <c r="Q65" s="3" t="s">
        <v>56</v>
      </c>
      <c r="R65" s="3"/>
      <c r="S65" s="3">
        <v>2</v>
      </c>
    </row>
    <row r="66" spans="1:19">
      <c r="A66" s="4" t="s">
        <v>37</v>
      </c>
      <c r="B66" s="5">
        <v>0.5</v>
      </c>
      <c r="Q66" s="3" t="s">
        <v>42</v>
      </c>
      <c r="R66" s="3"/>
      <c r="S66" s="3">
        <v>4</v>
      </c>
    </row>
    <row r="67" spans="1:19">
      <c r="A67" s="4" t="s">
        <v>37</v>
      </c>
      <c r="B67" s="5"/>
      <c r="Q67" s="3" t="s">
        <v>42</v>
      </c>
      <c r="R67" s="3"/>
      <c r="S67" s="3">
        <v>4</v>
      </c>
    </row>
    <row r="68" spans="1:19">
      <c r="A68" s="4" t="s">
        <v>37</v>
      </c>
      <c r="B68" s="5">
        <v>0.5</v>
      </c>
      <c r="Q68" s="3" t="s">
        <v>42</v>
      </c>
      <c r="R68" s="3"/>
      <c r="S68" s="3">
        <v>4</v>
      </c>
    </row>
    <row r="69" spans="1:19">
      <c r="A69" s="4" t="s">
        <v>37</v>
      </c>
      <c r="B69" s="5"/>
      <c r="Q69" s="12" t="s">
        <v>267</v>
      </c>
      <c r="R69" s="3">
        <v>2</v>
      </c>
      <c r="S69" s="3">
        <v>4</v>
      </c>
    </row>
    <row r="70" spans="1:19">
      <c r="A70" s="4" t="s">
        <v>37</v>
      </c>
      <c r="B70" s="5">
        <v>0.5</v>
      </c>
      <c r="Q70" s="3" t="s">
        <v>46</v>
      </c>
      <c r="R70" s="3"/>
      <c r="S70" s="3">
        <v>2</v>
      </c>
    </row>
    <row r="71" spans="1:19">
      <c r="A71" s="4" t="s">
        <v>37</v>
      </c>
      <c r="B71" s="5"/>
      <c r="Q71" s="3" t="s">
        <v>17</v>
      </c>
      <c r="R71" s="3">
        <v>0</v>
      </c>
      <c r="S71" s="3">
        <v>2</v>
      </c>
    </row>
    <row r="72" spans="1:19">
      <c r="A72" s="4" t="s">
        <v>37</v>
      </c>
      <c r="B72" s="5">
        <v>1</v>
      </c>
      <c r="Q72" s="3" t="s">
        <v>28</v>
      </c>
      <c r="R72" s="3">
        <v>0</v>
      </c>
      <c r="S72" s="3">
        <v>2</v>
      </c>
    </row>
    <row r="73" spans="1:19">
      <c r="A73" s="3" t="s">
        <v>23</v>
      </c>
      <c r="B73" s="1">
        <v>0.5</v>
      </c>
      <c r="Q73" s="3" t="s">
        <v>28</v>
      </c>
      <c r="R73" s="3">
        <v>0</v>
      </c>
      <c r="S73" s="3">
        <v>2</v>
      </c>
    </row>
    <row r="74" spans="1:19">
      <c r="A74" s="3" t="s">
        <v>23</v>
      </c>
      <c r="B74" s="1"/>
      <c r="Q74" s="3" t="s">
        <v>27</v>
      </c>
      <c r="R74" s="11">
        <v>2</v>
      </c>
      <c r="S74" s="3">
        <v>2</v>
      </c>
    </row>
    <row r="75" spans="1:19">
      <c r="A75" s="3" t="s">
        <v>23</v>
      </c>
      <c r="B75" s="1"/>
      <c r="Q75" s="3" t="s">
        <v>58</v>
      </c>
      <c r="R75" s="3">
        <v>0</v>
      </c>
      <c r="S75" s="3">
        <v>2</v>
      </c>
    </row>
    <row r="76" spans="1:2">
      <c r="A76" s="3" t="s">
        <v>23</v>
      </c>
      <c r="B76" s="1"/>
    </row>
    <row r="77" spans="1:2">
      <c r="A77" s="3" t="s">
        <v>23</v>
      </c>
      <c r="B77" s="1"/>
    </row>
    <row r="78" spans="1:2">
      <c r="A78" s="3" t="s">
        <v>23</v>
      </c>
      <c r="B78" s="1"/>
    </row>
    <row r="79" spans="1:2">
      <c r="A79" s="3" t="s">
        <v>23</v>
      </c>
      <c r="B79" s="1"/>
    </row>
    <row r="80" spans="1:2">
      <c r="A80" s="3" t="s">
        <v>23</v>
      </c>
      <c r="B80" s="1"/>
    </row>
    <row r="81" spans="1:2">
      <c r="A81" s="3" t="s">
        <v>66</v>
      </c>
      <c r="B81" s="1">
        <v>0.5</v>
      </c>
    </row>
    <row r="82" spans="1:2">
      <c r="A82" s="3" t="s">
        <v>66</v>
      </c>
      <c r="B82" s="1"/>
    </row>
    <row r="83" spans="1:2">
      <c r="A83" s="3" t="s">
        <v>66</v>
      </c>
      <c r="B83" s="1"/>
    </row>
    <row r="84" spans="1:2">
      <c r="A84" s="3" t="s">
        <v>66</v>
      </c>
      <c r="B84" s="1"/>
    </row>
    <row r="85" spans="1:2">
      <c r="A85" s="3" t="s">
        <v>66</v>
      </c>
      <c r="B85" s="1"/>
    </row>
    <row r="86" spans="1:2">
      <c r="A86" s="3" t="s">
        <v>66</v>
      </c>
      <c r="B86" s="1"/>
    </row>
    <row r="87" spans="1:2">
      <c r="A87" s="3" t="s">
        <v>66</v>
      </c>
      <c r="B87" s="1">
        <v>0.5</v>
      </c>
    </row>
    <row r="88" spans="1:2">
      <c r="A88" s="3" t="s">
        <v>66</v>
      </c>
      <c r="B88" s="1"/>
    </row>
    <row r="89" spans="1:2">
      <c r="A89" s="3" t="s">
        <v>66</v>
      </c>
      <c r="B89" s="1"/>
    </row>
    <row r="90" spans="1:2">
      <c r="A90" s="3" t="s">
        <v>66</v>
      </c>
      <c r="B90" s="1"/>
    </row>
    <row r="91" spans="1:2">
      <c r="A91" s="3" t="s">
        <v>66</v>
      </c>
      <c r="B91" s="1"/>
    </row>
    <row r="92" spans="1:2">
      <c r="A92" s="3" t="s">
        <v>66</v>
      </c>
      <c r="B92" s="1"/>
    </row>
    <row r="93" spans="1:2">
      <c r="A93" s="3" t="s">
        <v>66</v>
      </c>
      <c r="B93" s="1"/>
    </row>
    <row r="94" spans="1:2">
      <c r="A94" s="4" t="s">
        <v>44</v>
      </c>
      <c r="B94" s="5">
        <v>0.5</v>
      </c>
    </row>
    <row r="95" spans="1:2">
      <c r="A95" s="4" t="s">
        <v>44</v>
      </c>
      <c r="B95" s="5"/>
    </row>
    <row r="96" spans="1:2">
      <c r="A96" s="4" t="s">
        <v>44</v>
      </c>
      <c r="B96" s="5"/>
    </row>
    <row r="97" spans="1:2">
      <c r="A97" s="4" t="s">
        <v>44</v>
      </c>
      <c r="B97" s="5"/>
    </row>
    <row r="98" spans="1:2">
      <c r="A98" s="4" t="s">
        <v>44</v>
      </c>
      <c r="B98" s="5"/>
    </row>
    <row r="99" spans="1:2">
      <c r="A99" s="4" t="s">
        <v>44</v>
      </c>
      <c r="B99" s="5"/>
    </row>
    <row r="100" spans="1:2">
      <c r="A100" s="3" t="s">
        <v>34</v>
      </c>
      <c r="B100" s="1">
        <v>0.5</v>
      </c>
    </row>
    <row r="101" spans="1:2">
      <c r="A101" s="4" t="s">
        <v>34</v>
      </c>
      <c r="B101" s="5">
        <v>0.5</v>
      </c>
    </row>
    <row r="102" spans="1:2">
      <c r="A102" s="4" t="s">
        <v>34</v>
      </c>
      <c r="B102" s="5"/>
    </row>
    <row r="103" spans="1:2">
      <c r="A103" s="4" t="s">
        <v>49</v>
      </c>
      <c r="B103" s="5">
        <v>0.5</v>
      </c>
    </row>
    <row r="104" spans="1:2">
      <c r="A104" s="4" t="s">
        <v>49</v>
      </c>
      <c r="B104" s="5">
        <v>0.5</v>
      </c>
    </row>
    <row r="105" spans="1:2">
      <c r="A105" s="4" t="s">
        <v>49</v>
      </c>
      <c r="B105" s="5">
        <v>0.5</v>
      </c>
    </row>
    <row r="106" spans="1:2">
      <c r="A106" s="3" t="s">
        <v>33</v>
      </c>
      <c r="B106" s="1">
        <v>0.5</v>
      </c>
    </row>
    <row r="107" spans="1:2">
      <c r="A107" s="3" t="s">
        <v>33</v>
      </c>
      <c r="B107" s="1"/>
    </row>
    <row r="108" spans="1:2">
      <c r="A108" s="3" t="s">
        <v>33</v>
      </c>
      <c r="B108" s="1"/>
    </row>
    <row r="109" spans="1:2">
      <c r="A109" s="3" t="s">
        <v>33</v>
      </c>
      <c r="B109" s="1"/>
    </row>
    <row r="110" spans="1:2">
      <c r="A110" s="3" t="s">
        <v>33</v>
      </c>
      <c r="B110" s="1"/>
    </row>
    <row r="111" spans="1:2">
      <c r="A111" s="3" t="s">
        <v>33</v>
      </c>
      <c r="B111" s="1"/>
    </row>
    <row r="112" spans="1:2">
      <c r="A112" s="4" t="s">
        <v>33</v>
      </c>
      <c r="B112" s="5">
        <v>0.5</v>
      </c>
    </row>
    <row r="113" spans="1:2">
      <c r="A113" s="4" t="s">
        <v>33</v>
      </c>
      <c r="B113" s="5"/>
    </row>
    <row r="114" spans="1:2">
      <c r="A114" s="3" t="s">
        <v>67</v>
      </c>
      <c r="B114" s="1">
        <v>0.5</v>
      </c>
    </row>
    <row r="115" spans="1:2">
      <c r="A115" s="3" t="s">
        <v>67</v>
      </c>
      <c r="B115" s="1"/>
    </row>
    <row r="116" spans="1:2">
      <c r="A116" s="3" t="s">
        <v>67</v>
      </c>
      <c r="B116" s="1"/>
    </row>
    <row r="117" spans="1:2">
      <c r="A117" s="3" t="s">
        <v>67</v>
      </c>
      <c r="B117" s="1"/>
    </row>
    <row r="118" spans="1:2">
      <c r="A118" s="3" t="s">
        <v>67</v>
      </c>
      <c r="B118" s="1"/>
    </row>
    <row r="119" spans="1:2">
      <c r="A119" s="4" t="s">
        <v>54</v>
      </c>
      <c r="B119" s="5">
        <v>0.5</v>
      </c>
    </row>
    <row r="120" spans="1:2">
      <c r="A120" s="4" t="s">
        <v>54</v>
      </c>
      <c r="B120" s="5"/>
    </row>
    <row r="121" spans="1:2">
      <c r="A121" s="4" t="s">
        <v>54</v>
      </c>
      <c r="B121" s="5"/>
    </row>
    <row r="122" spans="1:2">
      <c r="A122" s="4" t="s">
        <v>54</v>
      </c>
      <c r="B122" s="5"/>
    </row>
    <row r="123" spans="1:2">
      <c r="A123" s="4" t="s">
        <v>54</v>
      </c>
      <c r="B123" s="5"/>
    </row>
    <row r="124" spans="1:2">
      <c r="A124" s="4" t="s">
        <v>54</v>
      </c>
      <c r="B124" s="5"/>
    </row>
    <row r="125" spans="1:2">
      <c r="A125" s="1" t="s">
        <v>32</v>
      </c>
      <c r="B125" s="1">
        <v>0.5</v>
      </c>
    </row>
    <row r="126" spans="1:2">
      <c r="A126" s="4" t="s">
        <v>32</v>
      </c>
      <c r="B126" s="5">
        <v>0.5</v>
      </c>
    </row>
    <row r="127" spans="1:2">
      <c r="A127" s="4" t="s">
        <v>32</v>
      </c>
      <c r="B127" s="5">
        <v>0.5</v>
      </c>
    </row>
    <row r="128" spans="1:2">
      <c r="A128" s="4" t="s">
        <v>32</v>
      </c>
      <c r="B128" s="5"/>
    </row>
    <row r="129" spans="1:2">
      <c r="A129" s="4" t="s">
        <v>32</v>
      </c>
      <c r="B129" s="5"/>
    </row>
    <row r="130" spans="1:2">
      <c r="A130" s="4" t="s">
        <v>32</v>
      </c>
      <c r="B130" s="5"/>
    </row>
    <row r="131" spans="1:2">
      <c r="A131" s="1" t="s">
        <v>55</v>
      </c>
      <c r="B131" s="1">
        <v>0.5</v>
      </c>
    </row>
    <row r="132" spans="1:2">
      <c r="A132" s="3" t="s">
        <v>52</v>
      </c>
      <c r="B132" s="1">
        <v>0.5</v>
      </c>
    </row>
    <row r="133" spans="1:2">
      <c r="A133" s="3" t="s">
        <v>52</v>
      </c>
      <c r="B133" s="1"/>
    </row>
    <row r="134" spans="1:2">
      <c r="A134" s="3" t="s">
        <v>52</v>
      </c>
      <c r="B134" s="1">
        <v>0.5</v>
      </c>
    </row>
    <row r="135" spans="1:2">
      <c r="A135" s="3" t="s">
        <v>52</v>
      </c>
      <c r="B135" s="1"/>
    </row>
    <row r="136" spans="1:2">
      <c r="A136" s="3" t="s">
        <v>52</v>
      </c>
      <c r="B136" s="1"/>
    </row>
    <row r="137" spans="1:2">
      <c r="A137" s="3" t="s">
        <v>52</v>
      </c>
      <c r="B137" s="1"/>
    </row>
    <row r="138" spans="1:2">
      <c r="A138" s="3" t="s">
        <v>52</v>
      </c>
      <c r="B138" s="1"/>
    </row>
    <row r="139" spans="1:2">
      <c r="A139" s="4" t="s">
        <v>21</v>
      </c>
      <c r="B139" s="5"/>
    </row>
    <row r="140" spans="1:2">
      <c r="A140" s="4" t="s">
        <v>21</v>
      </c>
      <c r="B140" s="5"/>
    </row>
    <row r="141" spans="1:2">
      <c r="A141" s="3" t="s">
        <v>50</v>
      </c>
      <c r="B141" s="1"/>
    </row>
    <row r="142" spans="1:2">
      <c r="A142" s="3" t="s">
        <v>50</v>
      </c>
      <c r="B142" s="1"/>
    </row>
    <row r="143" spans="1:2">
      <c r="A143" s="3" t="s">
        <v>50</v>
      </c>
      <c r="B143" s="1"/>
    </row>
    <row r="144" spans="1:2">
      <c r="A144" s="3" t="s">
        <v>50</v>
      </c>
      <c r="B144" s="1"/>
    </row>
    <row r="145" spans="1:2">
      <c r="A145" s="3" t="s">
        <v>50</v>
      </c>
      <c r="B145" s="1"/>
    </row>
    <row r="146" spans="1:2">
      <c r="A146" s="3" t="s">
        <v>56</v>
      </c>
      <c r="B146" s="1">
        <v>0.5</v>
      </c>
    </row>
    <row r="147" spans="1:2">
      <c r="A147" s="3" t="s">
        <v>56</v>
      </c>
      <c r="B147" s="1"/>
    </row>
    <row r="148" spans="1:2">
      <c r="A148" s="3" t="s">
        <v>56</v>
      </c>
      <c r="B148" s="1"/>
    </row>
    <row r="149" spans="1:2">
      <c r="A149" s="3" t="s">
        <v>56</v>
      </c>
      <c r="B149" s="1"/>
    </row>
    <row r="150" spans="1:2">
      <c r="A150" s="3" t="s">
        <v>56</v>
      </c>
      <c r="B150" s="1"/>
    </row>
    <row r="151" spans="1:2">
      <c r="A151" s="3" t="s">
        <v>56</v>
      </c>
      <c r="B151" s="1"/>
    </row>
    <row r="152" spans="1:2">
      <c r="A152" s="4" t="s">
        <v>56</v>
      </c>
      <c r="B152" s="5">
        <v>0.5</v>
      </c>
    </row>
    <row r="153" spans="1:2">
      <c r="A153" s="4" t="s">
        <v>56</v>
      </c>
      <c r="B153" s="5"/>
    </row>
    <row r="154" spans="1:2">
      <c r="A154" s="4" t="s">
        <v>56</v>
      </c>
      <c r="B154" s="5">
        <v>0.5</v>
      </c>
    </row>
    <row r="155" spans="1:2">
      <c r="A155" s="4" t="s">
        <v>56</v>
      </c>
      <c r="B155" s="5"/>
    </row>
    <row r="156" spans="1:2">
      <c r="A156" s="3" t="s">
        <v>42</v>
      </c>
      <c r="B156" s="1">
        <v>0.5</v>
      </c>
    </row>
    <row r="157" spans="1:2">
      <c r="A157" s="3" t="s">
        <v>42</v>
      </c>
      <c r="B157" s="1"/>
    </row>
    <row r="158" spans="1:2">
      <c r="A158" s="3" t="s">
        <v>42</v>
      </c>
      <c r="B158" s="1"/>
    </row>
    <row r="159" spans="1:2">
      <c r="A159" s="4" t="s">
        <v>42</v>
      </c>
      <c r="B159" s="5">
        <v>0.5</v>
      </c>
    </row>
    <row r="160" spans="1:2">
      <c r="A160" s="4" t="s">
        <v>42</v>
      </c>
      <c r="B160" s="5">
        <v>0.5</v>
      </c>
    </row>
    <row r="161" spans="1:2">
      <c r="A161" s="4" t="s">
        <v>57</v>
      </c>
      <c r="B161" s="5">
        <v>0.5</v>
      </c>
    </row>
    <row r="162" spans="1:2">
      <c r="A162" s="4" t="s">
        <v>57</v>
      </c>
      <c r="B162" s="5"/>
    </row>
    <row r="163" spans="1:2">
      <c r="A163" s="4" t="s">
        <v>57</v>
      </c>
      <c r="B163" s="5"/>
    </row>
    <row r="164" spans="1:2">
      <c r="A164" s="4" t="s">
        <v>57</v>
      </c>
      <c r="B164" s="5"/>
    </row>
    <row r="165" spans="1:2">
      <c r="A165" s="4" t="s">
        <v>57</v>
      </c>
      <c r="B165" s="5"/>
    </row>
    <row r="166" spans="1:2">
      <c r="A166" s="3" t="s">
        <v>28</v>
      </c>
      <c r="B166" s="1">
        <v>0.5</v>
      </c>
    </row>
    <row r="167" spans="1:2">
      <c r="A167" s="3" t="s">
        <v>28</v>
      </c>
      <c r="B167" s="1"/>
    </row>
    <row r="168" spans="1:2">
      <c r="A168" s="3" t="s">
        <v>28</v>
      </c>
      <c r="B168" s="1"/>
    </row>
    <row r="169" spans="1:2">
      <c r="A169" s="3" t="s">
        <v>28</v>
      </c>
      <c r="B169" s="1"/>
    </row>
    <row r="170" spans="1:2">
      <c r="A170" s="3" t="s">
        <v>28</v>
      </c>
      <c r="B170" s="1"/>
    </row>
    <row r="171" spans="1:2">
      <c r="A171" s="3" t="s">
        <v>28</v>
      </c>
      <c r="B171" s="1"/>
    </row>
    <row r="172" spans="1:2">
      <c r="A172" s="3" t="s">
        <v>28</v>
      </c>
      <c r="B172" s="1"/>
    </row>
    <row r="173" spans="1:2">
      <c r="A173" s="3" t="s">
        <v>28</v>
      </c>
      <c r="B173" s="1"/>
    </row>
    <row r="174" spans="1:2">
      <c r="A174" s="3" t="s">
        <v>28</v>
      </c>
      <c r="B174" s="1"/>
    </row>
    <row r="175" spans="1:2">
      <c r="A175" s="3" t="s">
        <v>27</v>
      </c>
      <c r="B175" s="1">
        <v>0.5</v>
      </c>
    </row>
  </sheetData>
  <sortState ref="Q15:S75">
    <sortCondition ref="Q15:Q75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2024年汇总表</vt:lpstr>
      <vt:lpstr>2023-2024-2教学工作量</vt:lpstr>
      <vt:lpstr>2023-2024-2其他工作量</vt:lpstr>
      <vt:lpstr>期末线下监考</vt:lpstr>
      <vt:lpstr>期末出卷阅卷工作量</vt:lpstr>
      <vt:lpstr>毕业设计</vt:lpstr>
      <vt:lpstr>2021籍前补考课时</vt:lpstr>
      <vt:lpstr>期末补考课时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Administrator</cp:lastModifiedBy>
  <dcterms:created xsi:type="dcterms:W3CDTF">2015-06-02T07:57:00Z</dcterms:created>
  <cp:lastPrinted>2022-06-27T01:46:00Z</cp:lastPrinted>
  <dcterms:modified xsi:type="dcterms:W3CDTF">2024-06-20T00:15:27Z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878627FDB54D404DAC141320AF56CDA9</vt:lpwstr>
  </property>
</Properties>
</file>